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明细清单" sheetId="1" r:id="rId1"/>
  </sheets>
  <definedNames>
    <definedName name="_xlnm.Print_Area" localSheetId="0">明细清单!$A$1:$N$7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<sst xmlns="http://schemas.openxmlformats.org/spreadsheetml/2006/main" count="278" uniqueCount="120">
  <si>
    <t>瓦水路充电站建筑工程配套设施、机器设备及电子设备、岳麓大道充电站机器设备明细清单表</t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</si>
  <si>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</si>
  <si>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建筑物名称</t>
    </r>
  </si>
  <si>
    <r>
      <rPr>
        <b/>
        <sz val="11"/>
        <rFont val="宋体"/>
        <charset val="134"/>
      </rPr>
      <t>坐落位置</t>
    </r>
  </si>
  <si>
    <r>
      <rPr>
        <b/>
        <sz val="11"/>
        <rFont val="宋体"/>
        <charset val="134"/>
      </rPr>
      <t>结构</t>
    </r>
  </si>
  <si>
    <r>
      <rPr>
        <b/>
        <sz val="11"/>
        <rFont val="宋体"/>
        <charset val="134"/>
      </rPr>
      <t>建成
年月</t>
    </r>
  </si>
  <si>
    <t>单位</t>
  </si>
  <si>
    <t>数量</t>
  </si>
  <si>
    <r>
      <rPr>
        <b/>
        <sz val="11"/>
        <rFont val="宋体"/>
        <charset val="134"/>
      </rPr>
      <t>账面价值</t>
    </r>
  </si>
  <si>
    <t>评估价值</t>
  </si>
  <si>
    <t>清算价值</t>
  </si>
  <si>
    <t>备注</t>
  </si>
  <si>
    <r>
      <rPr>
        <b/>
        <sz val="11"/>
        <rFont val="宋体"/>
        <charset val="134"/>
      </rPr>
      <t>原值</t>
    </r>
  </si>
  <si>
    <r>
      <rPr>
        <b/>
        <sz val="11"/>
        <rFont val="宋体"/>
        <charset val="134"/>
      </rPr>
      <t>净值</t>
    </r>
  </si>
  <si>
    <t>原值</t>
  </si>
  <si>
    <t>成新率</t>
  </si>
  <si>
    <t>净值</t>
  </si>
  <si>
    <t>瓦水路充电站建筑工程配套设施</t>
  </si>
  <si>
    <t>长沙市岳麓区环联路公交首末站</t>
  </si>
  <si>
    <t>/</t>
  </si>
  <si>
    <t>项</t>
  </si>
  <si>
    <t>包含地坪、围墙、电缆、供配电等工程项目</t>
  </si>
  <si>
    <t>合计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</si>
  <si>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</si>
  <si>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设备名称</t>
    </r>
  </si>
  <si>
    <r>
      <rPr>
        <b/>
        <sz val="10"/>
        <rFont val="宋体"/>
        <charset val="134"/>
      </rPr>
      <t>规格型号</t>
    </r>
  </si>
  <si>
    <t>安装地点</t>
  </si>
  <si>
    <r>
      <rPr>
        <b/>
        <sz val="10"/>
        <rFont val="宋体"/>
        <charset val="134"/>
      </rPr>
      <t>生产厂家</t>
    </r>
  </si>
  <si>
    <r>
      <rPr>
        <b/>
        <sz val="10"/>
        <rFont val="宋体"/>
        <charset val="134"/>
      </rPr>
      <t>计量单位</t>
    </r>
  </si>
  <si>
    <r>
      <rPr>
        <b/>
        <sz val="10"/>
        <rFont val="宋体"/>
        <charset val="134"/>
      </rPr>
      <t>数量</t>
    </r>
  </si>
  <si>
    <r>
      <rPr>
        <b/>
        <sz val="10"/>
        <rFont val="宋体"/>
        <charset val="134"/>
      </rPr>
      <t>购置日期</t>
    </r>
  </si>
  <si>
    <r>
      <rPr>
        <b/>
        <sz val="10"/>
        <rFont val="宋体"/>
        <charset val="134"/>
      </rPr>
      <t>启用日期</t>
    </r>
  </si>
  <si>
    <r>
      <rPr>
        <b/>
        <sz val="10"/>
        <rFont val="宋体"/>
        <charset val="134"/>
      </rPr>
      <t>账面价值</t>
    </r>
  </si>
  <si>
    <r>
      <rPr>
        <b/>
        <sz val="10"/>
        <rFont val="宋体"/>
        <charset val="134"/>
      </rPr>
      <t>原值</t>
    </r>
  </si>
  <si>
    <t>评估原值</t>
  </si>
  <si>
    <t>评估净值</t>
  </si>
  <si>
    <t>瓦水路空调</t>
  </si>
  <si>
    <t>长高骏达公司</t>
  </si>
  <si>
    <t>台</t>
  </si>
  <si>
    <t>2019-06-01</t>
  </si>
  <si>
    <t>瓦水路120KW直流充电桩2018100002</t>
  </si>
  <si>
    <t>120KW</t>
  </si>
  <si>
    <t>瓦水路充电站</t>
  </si>
  <si>
    <t>湖南小电</t>
  </si>
  <si>
    <t>个</t>
  </si>
  <si>
    <t>2018-12-01</t>
  </si>
  <si>
    <t>瓦水路120KW直流充电桩2018100003</t>
  </si>
  <si>
    <t>2018-12-02</t>
  </si>
  <si>
    <t>瓦水路120KW直流充电桩2018100004</t>
  </si>
  <si>
    <t>2018-12-03</t>
  </si>
  <si>
    <t>瓦水路120KW直流充电桩2018100005</t>
  </si>
  <si>
    <t>2018-12-04</t>
  </si>
  <si>
    <t>瓦水路120KW直流充电桩2018100006</t>
  </si>
  <si>
    <t>2018-12-05</t>
  </si>
  <si>
    <t>瓦水路120KW直流充电桩2018100007</t>
  </si>
  <si>
    <t>2018-12-06</t>
  </si>
  <si>
    <t>瓦水路120KW直流充电桩2018100008</t>
  </si>
  <si>
    <t>2018-12-07</t>
  </si>
  <si>
    <t>瓦水路120KW直流充电桩2018100009</t>
  </si>
  <si>
    <t>2018-12-08</t>
  </si>
  <si>
    <t>瓦水路120KW直流充电桩2018100010</t>
  </si>
  <si>
    <t>2018-12-09</t>
  </si>
  <si>
    <t>瓦水路120KW直流充电桩2018100011</t>
  </si>
  <si>
    <t>2018-12-10</t>
  </si>
  <si>
    <t>瓦水路120KW直流充电桩2018100012</t>
  </si>
  <si>
    <t>2018-12-11</t>
  </si>
  <si>
    <t>瓦水路120KW直流充电桩2018100020</t>
  </si>
  <si>
    <t>2018-12-12</t>
  </si>
  <si>
    <t>瓦水路120KW直流充电桩2018100050</t>
  </si>
  <si>
    <t>2018-12-13</t>
  </si>
  <si>
    <t>瓦水路120KW直流充电桩2018100085</t>
  </si>
  <si>
    <t>2018-12-14</t>
  </si>
  <si>
    <t>瓦水路120KW直流充电桩2018100096</t>
  </si>
  <si>
    <t>2018-12-15</t>
  </si>
  <si>
    <t>瓦水路80KW交流充电桩201812211002001</t>
  </si>
  <si>
    <t>80KW</t>
  </si>
  <si>
    <t>2018-12-16</t>
  </si>
  <si>
    <t>瓦水路80KW交流充电桩201812211002002</t>
  </si>
  <si>
    <t>2018-12-17</t>
  </si>
  <si>
    <t>瓦水路80KW交流充电桩201812211002003</t>
  </si>
  <si>
    <t>2018-12-18</t>
  </si>
  <si>
    <t>瓦水路80KW交流充电桩201812211002004</t>
  </si>
  <si>
    <t>2018-12-19</t>
  </si>
  <si>
    <t>瓦水路80KW交流充电桩201812211002005</t>
  </si>
  <si>
    <t>2018-12-20</t>
  </si>
  <si>
    <t>瓦水路80KW交流充电桩201812211002006</t>
  </si>
  <si>
    <t>2018-12-21</t>
  </si>
  <si>
    <t>瓦水路80KW交流充电桩201812211002007</t>
  </si>
  <si>
    <t>2018-12-22</t>
  </si>
  <si>
    <t>瓦水路80KW交流充电桩201812211002008</t>
  </si>
  <si>
    <t>2018-12-23</t>
  </si>
  <si>
    <t>瓦水路80KW交流充电桩201812211002009</t>
  </si>
  <si>
    <t>2018-12-24</t>
  </si>
  <si>
    <r>
      <rPr>
        <b/>
        <sz val="11"/>
        <rFont val="宋体"/>
        <charset val="134"/>
      </rPr>
      <t>设备名称</t>
    </r>
  </si>
  <si>
    <r>
      <rPr>
        <b/>
        <sz val="11"/>
        <rFont val="宋体"/>
        <charset val="134"/>
      </rPr>
      <t>规格型号</t>
    </r>
  </si>
  <si>
    <r>
      <rPr>
        <b/>
        <sz val="11"/>
        <rFont val="宋体"/>
        <charset val="134"/>
      </rPr>
      <t>生产厂家</t>
    </r>
  </si>
  <si>
    <r>
      <rPr>
        <b/>
        <sz val="11"/>
        <rFont val="宋体"/>
        <charset val="134"/>
      </rPr>
      <t>计量单位</t>
    </r>
  </si>
  <si>
    <r>
      <rPr>
        <b/>
        <sz val="11"/>
        <rFont val="宋体"/>
        <charset val="134"/>
      </rPr>
      <t>数量</t>
    </r>
  </si>
  <si>
    <r>
      <rPr>
        <b/>
        <sz val="11"/>
        <rFont val="宋体"/>
        <charset val="134"/>
      </rPr>
      <t>购置日期</t>
    </r>
  </si>
  <si>
    <r>
      <rPr>
        <b/>
        <sz val="11"/>
        <rFont val="宋体"/>
        <charset val="134"/>
      </rPr>
      <t>启用日期</t>
    </r>
  </si>
  <si>
    <r>
      <rPr>
        <b/>
        <sz val="11"/>
        <rFont val="宋体"/>
        <charset val="134"/>
      </rPr>
      <t>评估价值</t>
    </r>
  </si>
  <si>
    <r>
      <rPr>
        <b/>
        <sz val="11"/>
        <rFont val="宋体"/>
        <charset val="134"/>
      </rPr>
      <t>评估原值</t>
    </r>
  </si>
  <si>
    <r>
      <rPr>
        <b/>
        <sz val="11"/>
        <rFont val="宋体"/>
        <charset val="134"/>
      </rPr>
      <t>成新率</t>
    </r>
  </si>
  <si>
    <r>
      <rPr>
        <b/>
        <sz val="11"/>
        <rFont val="宋体"/>
        <charset val="134"/>
      </rPr>
      <t>评估净值</t>
    </r>
  </si>
  <si>
    <t>A-25交流充电桩80kw</t>
  </si>
  <si>
    <t>岳麓大道充电站</t>
  </si>
  <si>
    <t>深圳盛弘</t>
  </si>
  <si>
    <t>2018-06-01</t>
  </si>
  <si>
    <t>A-25直流充电桩120kw</t>
  </si>
  <si>
    <t>1250kw箱式变电站</t>
  </si>
  <si>
    <t>1250kw</t>
  </si>
  <si>
    <t>湖南旭日电气设备有限公司</t>
  </si>
  <si>
    <t>电缆</t>
  </si>
  <si>
    <t>3*95+2*50</t>
  </si>
  <si>
    <t>金联电缆</t>
  </si>
  <si>
    <t>米</t>
  </si>
  <si>
    <t>1*35</t>
  </si>
  <si>
    <t>金杯</t>
  </si>
  <si>
    <t>3*6</t>
  </si>
  <si>
    <t>3*70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</si>
</sst>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&quot;年&quot;m&quot;月&quot;;@"/>
    <numFmt numFmtId="178" formatCode="0.00_ "/>
  </numFmts>
  <fonts count="38">
    <font>
      <sz val="11"/>
      <color theme="1"/>
      <name val="等线"/>
      <charset val="134"/>
      <scheme val="minor"/>
    </font>
    <font>
      <sz val="18"/>
      <name val="Arial Narrow"/>
      <charset val="134"/>
    </font>
    <font>
      <b/>
      <sz val="10"/>
      <name val="Arial Narrow"/>
      <charset val="134"/>
    </font>
    <font>
      <sz val="10"/>
      <name val="Arial Narrow"/>
      <charset val="134"/>
    </font>
    <font>
      <b/>
      <sz val="18"/>
      <name val="宋体"/>
      <charset val="134"/>
    </font>
    <font>
      <b/>
      <sz val="18"/>
      <name val="Arial Narrow"/>
      <charset val="134"/>
    </font>
    <font>
      <b/>
      <sz val="11"/>
      <name val="Arial Narrow"/>
      <charset val="134"/>
    </font>
    <font>
      <b/>
      <sz val="11"/>
      <name val="宋体"/>
      <charset val="134"/>
    </font>
    <font>
      <sz val="11"/>
      <color indexed="62"/>
      <name val="Arial Narrow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Arial Narrow"/>
      <charset val="134"/>
    </font>
    <font>
      <sz val="11"/>
      <color indexed="8"/>
      <name val="Arial Narrow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6" borderId="13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/>
    <xf numFmtId="0" fontId="36" fillId="0" borderId="0">
      <alignment vertical="center"/>
    </xf>
    <xf numFmtId="0" fontId="37" fillId="0" borderId="0"/>
  </cellStyleXfs>
  <cellXfs count="9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177" fontId="0" fillId="0" borderId="1" xfId="1" applyNumberFormat="1" applyFont="1" applyFill="1" applyBorder="1" applyAlignment="1">
      <alignment horizontal="center" vertical="center" wrapText="1"/>
    </xf>
    <xf numFmtId="43" fontId="10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 shrinkToFit="1"/>
    </xf>
    <xf numFmtId="4" fontId="12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right" vertical="center"/>
    </xf>
    <xf numFmtId="43" fontId="6" fillId="0" borderId="1" xfId="0" applyNumberFormat="1" applyFont="1" applyFill="1" applyBorder="1" applyAlignment="1">
      <alignment horizontal="center" vertical="center" shrinkToFit="1"/>
    </xf>
    <xf numFmtId="43" fontId="6" fillId="0" borderId="1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>
      <alignment horizontal="center" vertical="center"/>
    </xf>
    <xf numFmtId="1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5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43" fontId="2" fillId="0" borderId="1" xfId="0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 applyProtection="1">
      <alignment horizontal="center" vertical="center" shrinkToFit="1"/>
      <protection locked="0"/>
    </xf>
    <xf numFmtId="49" fontId="16" fillId="2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 applyProtection="1">
      <alignment horizontal="center" vertical="center" shrinkToFit="1"/>
      <protection locked="0"/>
    </xf>
    <xf numFmtId="0" fontId="10" fillId="0" borderId="1" xfId="0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righ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 applyProtection="1">
      <alignment horizontal="center" vertical="center" wrapText="1" shrinkToFit="1"/>
      <protection locked="0"/>
    </xf>
    <xf numFmtId="1" fontId="10" fillId="0" borderId="1" xfId="0" applyNumberFormat="1" applyFont="1" applyFill="1" applyBorder="1" applyAlignment="1">
      <alignment horizontal="right" vertical="center"/>
    </xf>
    <xf numFmtId="0" fontId="11" fillId="0" borderId="3" xfId="0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6" fillId="0" borderId="6" xfId="51" applyFont="1" applyFill="1" applyBorder="1" applyAlignment="1">
      <alignment horizontal="center" vertical="center" wrapText="1"/>
    </xf>
    <xf numFmtId="0" fontId="7" fillId="0" borderId="6" xfId="51" applyFont="1" applyFill="1" applyBorder="1" applyAlignment="1">
      <alignment horizontal="center" vertical="center" wrapText="1"/>
    </xf>
    <xf numFmtId="0" fontId="7" fillId="0" borderId="7" xfId="5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/>
    </xf>
    <xf numFmtId="4" fontId="11" fillId="0" borderId="1" xfId="0" applyNumberFormat="1" applyFont="1" applyFill="1" applyBorder="1" applyAlignment="1">
      <alignment vertical="center"/>
    </xf>
    <xf numFmtId="4" fontId="12" fillId="0" borderId="1" xfId="0" applyNumberFormat="1" applyFont="1" applyFill="1" applyBorder="1" applyAlignment="1">
      <alignment horizontal="right" vertical="center"/>
    </xf>
    <xf numFmtId="9" fontId="12" fillId="0" borderId="1" xfId="3" applyFont="1" applyFill="1" applyBorder="1" applyAlignment="1">
      <alignment vertical="center"/>
    </xf>
    <xf numFmtId="49" fontId="1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51" applyFont="1" applyFill="1" applyBorder="1" applyAlignment="1">
      <alignment horizontal="center" vertical="center" wrapText="1"/>
    </xf>
    <xf numFmtId="0" fontId="15" fillId="0" borderId="0" xfId="51" applyFont="1" applyFill="1" applyBorder="1" applyAlignment="1">
      <alignment horizontal="center" vertical="center" wrapText="1"/>
    </xf>
    <xf numFmtId="0" fontId="2" fillId="0" borderId="0" xfId="51" applyFont="1" applyFill="1" applyBorder="1" applyAlignment="1">
      <alignment horizontal="center" vertical="center" wrapText="1"/>
    </xf>
    <xf numFmtId="0" fontId="2" fillId="0" borderId="0" xfId="5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51" applyFont="1" applyFill="1" applyBorder="1" applyAlignment="1">
      <alignment horizontal="center" vertical="center" wrapText="1"/>
    </xf>
    <xf numFmtId="0" fontId="15" fillId="0" borderId="0" xfId="5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15" fillId="0" borderId="1" xfId="51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/>
    </xf>
    <xf numFmtId="9" fontId="13" fillId="0" borderId="1" xfId="3" applyFont="1" applyFill="1" applyBorder="1" applyAlignment="1">
      <alignment horizontal="center" vertical="center"/>
    </xf>
    <xf numFmtId="43" fontId="2" fillId="0" borderId="1" xfId="0" applyNumberFormat="1" applyFont="1" applyFill="1" applyBorder="1" applyAlignment="1">
      <alignment horizontal="right" vertical="center"/>
    </xf>
    <xf numFmtId="43" fontId="2" fillId="0" borderId="1" xfId="0" applyNumberFormat="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right" vertical="center"/>
    </xf>
    <xf numFmtId="9" fontId="11" fillId="0" borderId="1" xfId="3" applyFont="1" applyFill="1" applyBorder="1" applyAlignment="1">
      <alignment horizontal="center" vertical="center"/>
    </xf>
    <xf numFmtId="43" fontId="11" fillId="2" borderId="1" xfId="0" applyNumberFormat="1" applyFont="1" applyFill="1" applyBorder="1" applyAlignment="1" applyProtection="1">
      <alignment vertical="center"/>
    </xf>
    <xf numFmtId="0" fontId="3" fillId="0" borderId="7" xfId="0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6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W51"/>
  <sheetViews>
    <sheetView tabSelected="1" topLeftCell="A34" workbookViewId="0">
      <selection activeCell="D56" sqref="D56"/>
    </sheetView>
  </sheetViews>
  <sheetFormatPr defaultColWidth="9" defaultRowHeight="15.75" customHeight="1"/>
  <cols>
    <col min="1" max="1" width="5" style="5" customWidth="1"/>
    <col min="2" max="2" width="27" style="5" customWidth="1"/>
    <col min="3" max="3" width="16" style="5" customWidth="1" outlineLevel="1"/>
    <col min="4" max="4" width="12.625" style="5" customWidth="1"/>
    <col min="5" max="5" width="13.5" style="5" customWidth="1"/>
    <col min="6" max="7" width="7.75" style="5" customWidth="1"/>
    <col min="8" max="8" width="12.625" style="5" customWidth="1"/>
    <col min="9" max="9" width="12.875" style="5" customWidth="1"/>
    <col min="10" max="10" width="15.25" style="5" customWidth="1" outlineLevel="1"/>
    <col min="11" max="11" width="10.5" style="5" customWidth="1" outlineLevel="1"/>
    <col min="12" max="12" width="16" style="5" customWidth="1" outlineLevel="1"/>
    <col min="13" max="13" width="12.25" style="5" customWidth="1" outlineLevel="1"/>
    <col min="14" max="14" width="14.75" style="5" customWidth="1"/>
    <col min="15" max="16384" width="9" style="5"/>
  </cols>
  <sheetData>
    <row r="1" s="1" customFormat="1" ht="23.25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>
      <c r="A3" s="9"/>
      <c r="N3" s="61"/>
    </row>
    <row r="4" s="2" customFormat="1" ht="12.75" customHeight="1" spans="1:14">
      <c r="A4" s="10" t="s">
        <v>1</v>
      </c>
      <c r="B4" s="10" t="s">
        <v>2</v>
      </c>
      <c r="C4" s="11" t="s">
        <v>3</v>
      </c>
      <c r="D4" s="11" t="s">
        <v>4</v>
      </c>
      <c r="E4" s="11" t="s">
        <v>5</v>
      </c>
      <c r="F4" s="12" t="s">
        <v>6</v>
      </c>
      <c r="G4" s="12" t="s">
        <v>7</v>
      </c>
      <c r="H4" s="13" t="s">
        <v>8</v>
      </c>
      <c r="I4" s="62"/>
      <c r="J4" s="63" t="s">
        <v>9</v>
      </c>
      <c r="K4" s="63"/>
      <c r="L4" s="64"/>
      <c r="M4" s="12" t="s">
        <v>10</v>
      </c>
      <c r="N4" s="12" t="s">
        <v>11</v>
      </c>
    </row>
    <row r="5" s="2" customFormat="1" ht="13.5" spans="1:14">
      <c r="A5" s="10"/>
      <c r="B5" s="10"/>
      <c r="C5" s="10"/>
      <c r="D5" s="11"/>
      <c r="E5" s="10"/>
      <c r="F5" s="10"/>
      <c r="G5" s="10"/>
      <c r="H5" s="14" t="s">
        <v>12</v>
      </c>
      <c r="I5" s="14" t="s">
        <v>13</v>
      </c>
      <c r="J5" s="65" t="s">
        <v>14</v>
      </c>
      <c r="K5" s="65" t="s">
        <v>15</v>
      </c>
      <c r="L5" s="66" t="s">
        <v>16</v>
      </c>
      <c r="M5" s="10"/>
      <c r="N5" s="10"/>
    </row>
    <row r="6" s="3" customFormat="1" ht="36" spans="1:179">
      <c r="A6" s="15">
        <v>1</v>
      </c>
      <c r="B6" s="16" t="s">
        <v>17</v>
      </c>
      <c r="C6" s="17" t="s">
        <v>18</v>
      </c>
      <c r="D6" s="18" t="s">
        <v>19</v>
      </c>
      <c r="E6" s="19">
        <v>43466</v>
      </c>
      <c r="F6" s="20" t="s">
        <v>20</v>
      </c>
      <c r="G6" s="21">
        <v>1</v>
      </c>
      <c r="H6" s="22">
        <v>2997617.72</v>
      </c>
      <c r="I6" s="67">
        <v>1149124.09</v>
      </c>
      <c r="J6" s="68">
        <v>3142496</v>
      </c>
      <c r="K6" s="69">
        <v>0.5</v>
      </c>
      <c r="L6" s="68">
        <v>1571200</v>
      </c>
      <c r="M6" s="68">
        <v>471360</v>
      </c>
      <c r="N6" s="70" t="s">
        <v>21</v>
      </c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/>
      <c r="BP6" s="71"/>
      <c r="BQ6" s="71"/>
      <c r="BR6" s="71"/>
      <c r="BS6" s="71"/>
      <c r="BT6" s="71"/>
      <c r="BU6" s="71"/>
      <c r="BV6" s="71"/>
      <c r="BW6" s="71"/>
      <c r="BX6" s="71"/>
      <c r="BY6" s="71"/>
      <c r="BZ6" s="71"/>
      <c r="CA6" s="71"/>
      <c r="CB6" s="71"/>
      <c r="CC6" s="71"/>
      <c r="CD6" s="71"/>
      <c r="CE6" s="71"/>
      <c r="CF6" s="71"/>
      <c r="CG6" s="71"/>
      <c r="CH6" s="71"/>
      <c r="CI6" s="71"/>
      <c r="CJ6" s="71"/>
      <c r="CK6" s="71"/>
      <c r="CL6" s="71"/>
      <c r="CM6" s="71"/>
      <c r="CN6" s="71"/>
      <c r="CO6" s="71"/>
      <c r="CP6" s="71"/>
      <c r="CQ6" s="71"/>
      <c r="CR6" s="71"/>
      <c r="CS6" s="71"/>
      <c r="CT6" s="71"/>
      <c r="CU6" s="71"/>
      <c r="CV6" s="71"/>
      <c r="CW6" s="71"/>
      <c r="CX6" s="71"/>
      <c r="CY6" s="71"/>
      <c r="CZ6" s="71"/>
      <c r="DA6" s="71"/>
      <c r="DB6" s="71"/>
      <c r="DC6" s="71"/>
      <c r="DD6" s="71"/>
      <c r="DE6" s="71"/>
      <c r="DF6" s="71"/>
      <c r="DG6" s="71"/>
      <c r="DH6" s="71"/>
      <c r="DI6" s="71"/>
      <c r="DJ6" s="71"/>
      <c r="DK6" s="71"/>
      <c r="DL6" s="71"/>
      <c r="DM6" s="71"/>
      <c r="DN6" s="71"/>
      <c r="DO6" s="71"/>
      <c r="DP6" s="71"/>
      <c r="DQ6" s="71"/>
      <c r="DR6" s="71"/>
      <c r="DS6" s="71"/>
      <c r="DT6" s="71"/>
      <c r="DU6" s="71"/>
      <c r="DV6" s="71"/>
      <c r="DW6" s="71"/>
      <c r="DX6" s="71"/>
      <c r="DY6" s="71"/>
      <c r="DZ6" s="71"/>
      <c r="EA6" s="71"/>
      <c r="EB6" s="71"/>
      <c r="EC6" s="71"/>
      <c r="ED6" s="71"/>
      <c r="EE6" s="71"/>
      <c r="EF6" s="71"/>
      <c r="EG6" s="71"/>
      <c r="EH6" s="71"/>
      <c r="EI6" s="71"/>
      <c r="EJ6" s="71"/>
      <c r="EK6" s="71"/>
      <c r="EL6" s="71"/>
      <c r="EM6" s="71"/>
      <c r="EN6" s="71"/>
      <c r="EO6" s="71"/>
      <c r="EP6" s="71"/>
      <c r="EQ6" s="71"/>
      <c r="ER6" s="71"/>
      <c r="ES6" s="71"/>
      <c r="ET6" s="71"/>
      <c r="EU6" s="71"/>
      <c r="EV6" s="71"/>
      <c r="EW6" s="71"/>
      <c r="EX6" s="71"/>
      <c r="EY6" s="71"/>
      <c r="EZ6" s="71"/>
      <c r="FA6" s="71"/>
      <c r="FB6" s="71"/>
      <c r="FC6" s="71"/>
      <c r="FD6" s="71"/>
      <c r="FE6" s="71"/>
      <c r="FF6" s="71"/>
      <c r="FG6" s="71"/>
      <c r="FH6" s="71"/>
      <c r="FI6" s="71"/>
      <c r="FJ6" s="71"/>
      <c r="FK6" s="71"/>
      <c r="FL6" s="71"/>
      <c r="FM6" s="71"/>
      <c r="FN6" s="71"/>
      <c r="FO6" s="71"/>
      <c r="FP6" s="71"/>
      <c r="FQ6" s="71"/>
      <c r="FR6" s="71"/>
      <c r="FS6" s="71"/>
      <c r="FT6" s="71"/>
      <c r="FU6" s="71"/>
      <c r="FV6" s="71"/>
      <c r="FW6" s="92"/>
    </row>
    <row r="7" s="4" customFormat="1" ht="16.5" spans="1:15">
      <c r="A7" s="23" t="s">
        <v>22</v>
      </c>
      <c r="B7" s="10"/>
      <c r="C7" s="10"/>
      <c r="D7" s="10"/>
      <c r="E7" s="10"/>
      <c r="F7" s="24"/>
      <c r="G7" s="25"/>
      <c r="H7" s="26">
        <f t="shared" ref="H7:M7" si="0">SUM(H6:H6)</f>
        <v>2997617.72</v>
      </c>
      <c r="I7" s="26">
        <f t="shared" si="0"/>
        <v>1149124.09</v>
      </c>
      <c r="J7" s="26">
        <f t="shared" si="0"/>
        <v>3142496</v>
      </c>
      <c r="K7" s="26">
        <f t="shared" si="0"/>
        <v>0.5</v>
      </c>
      <c r="L7" s="26">
        <f t="shared" si="0"/>
        <v>1571200</v>
      </c>
      <c r="M7" s="26">
        <f t="shared" si="0"/>
        <v>471360</v>
      </c>
      <c r="N7" s="25"/>
      <c r="O7" s="72"/>
    </row>
    <row r="8" s="2" customFormat="1" ht="16.35" customHeight="1" spans="1:174">
      <c r="A8" s="27"/>
      <c r="B8" s="28"/>
      <c r="C8" s="28"/>
      <c r="D8" s="28"/>
      <c r="E8" s="28"/>
      <c r="F8" s="28"/>
      <c r="G8" s="28"/>
      <c r="H8" s="28"/>
      <c r="I8" s="28"/>
      <c r="J8" s="73"/>
      <c r="K8" s="73"/>
      <c r="L8" s="74"/>
      <c r="M8" s="75"/>
      <c r="N8" s="76"/>
      <c r="O8" s="77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</row>
    <row r="9" s="2" customFormat="1" ht="16.35" customHeight="1" spans="1:174">
      <c r="A9" s="29"/>
      <c r="B9" s="30"/>
      <c r="C9" s="30"/>
      <c r="D9" s="30"/>
      <c r="E9" s="30"/>
      <c r="F9" s="30"/>
      <c r="G9" s="30"/>
      <c r="H9" s="30"/>
      <c r="I9" s="30"/>
      <c r="J9" s="78"/>
      <c r="K9" s="78"/>
      <c r="L9" s="79"/>
      <c r="M9" s="78"/>
      <c r="N9" s="78"/>
      <c r="O9" s="77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</row>
    <row r="10" s="2" customFormat="1" ht="16.35" customHeight="1" spans="1:174">
      <c r="A10" s="29"/>
      <c r="B10" s="30"/>
      <c r="C10" s="30"/>
      <c r="D10" s="30"/>
      <c r="E10" s="30"/>
      <c r="F10" s="30"/>
      <c r="G10" s="30"/>
      <c r="H10" s="30"/>
      <c r="I10" s="30"/>
      <c r="J10" s="78"/>
      <c r="K10" s="78"/>
      <c r="L10" s="79"/>
      <c r="M10" s="78"/>
      <c r="N10" s="78"/>
      <c r="O10" s="77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</row>
    <row r="11" s="2" customFormat="1" ht="16.35" customHeight="1" spans="1:174">
      <c r="A11" s="31" t="s">
        <v>23</v>
      </c>
      <c r="B11" s="32" t="s">
        <v>24</v>
      </c>
      <c r="C11" s="32" t="s">
        <v>25</v>
      </c>
      <c r="D11" s="32" t="s">
        <v>26</v>
      </c>
      <c r="E11" s="32" t="s">
        <v>27</v>
      </c>
      <c r="F11" s="32" t="s">
        <v>28</v>
      </c>
      <c r="G11" s="32" t="s">
        <v>29</v>
      </c>
      <c r="H11" s="32" t="s">
        <v>30</v>
      </c>
      <c r="I11" s="32" t="s">
        <v>31</v>
      </c>
      <c r="J11" s="80" t="s">
        <v>32</v>
      </c>
      <c r="K11" s="80"/>
      <c r="L11" s="81" t="s">
        <v>9</v>
      </c>
      <c r="M11" s="80"/>
      <c r="N11" s="80"/>
      <c r="O11" s="32" t="s">
        <v>10</v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</row>
    <row r="12" s="2" customFormat="1" ht="16.35" customHeight="1" spans="1:174">
      <c r="A12" s="31"/>
      <c r="B12" s="31"/>
      <c r="C12" s="31"/>
      <c r="D12" s="31"/>
      <c r="E12" s="31"/>
      <c r="F12" s="31"/>
      <c r="G12" s="31"/>
      <c r="H12" s="31"/>
      <c r="I12" s="31"/>
      <c r="J12" s="31" t="s">
        <v>33</v>
      </c>
      <c r="K12" s="39" t="s">
        <v>16</v>
      </c>
      <c r="L12" s="39" t="s">
        <v>34</v>
      </c>
      <c r="M12" s="39" t="s">
        <v>15</v>
      </c>
      <c r="N12" s="39" t="s">
        <v>35</v>
      </c>
      <c r="O12" s="31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</row>
    <row r="13" s="2" customFormat="1" ht="16.35" customHeight="1" spans="1:174">
      <c r="A13" s="33">
        <v>1</v>
      </c>
      <c r="B13" s="34" t="s">
        <v>36</v>
      </c>
      <c r="C13" s="35"/>
      <c r="D13" s="34" t="s">
        <v>37</v>
      </c>
      <c r="E13" s="35"/>
      <c r="F13" s="36" t="s">
        <v>38</v>
      </c>
      <c r="G13" s="37">
        <v>1</v>
      </c>
      <c r="H13" s="34" t="s">
        <v>39</v>
      </c>
      <c r="I13" s="34" t="s">
        <v>39</v>
      </c>
      <c r="J13" s="82">
        <v>5080</v>
      </c>
      <c r="K13" s="83">
        <v>0</v>
      </c>
      <c r="L13" s="82">
        <v>5080</v>
      </c>
      <c r="M13" s="84">
        <v>0.15</v>
      </c>
      <c r="N13" s="82">
        <f t="shared" ref="N13:N37" si="1">ROUND(L13*M13,-2)</f>
        <v>800</v>
      </c>
      <c r="O13" s="82">
        <v>80.0000000000001</v>
      </c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</row>
    <row r="14" s="2" customFormat="1" ht="16.35" customHeight="1" spans="1:174">
      <c r="A14" s="33">
        <v>2</v>
      </c>
      <c r="B14" s="34" t="s">
        <v>40</v>
      </c>
      <c r="C14" s="35" t="s">
        <v>41</v>
      </c>
      <c r="D14" s="34" t="s">
        <v>42</v>
      </c>
      <c r="E14" s="38" t="s">
        <v>43</v>
      </c>
      <c r="F14" s="36" t="s">
        <v>44</v>
      </c>
      <c r="G14" s="37">
        <v>1</v>
      </c>
      <c r="H14" s="34" t="s">
        <v>45</v>
      </c>
      <c r="I14" s="34" t="s">
        <v>45</v>
      </c>
      <c r="J14" s="82">
        <v>20733.71</v>
      </c>
      <c r="K14" s="83">
        <v>4091.01</v>
      </c>
      <c r="L14" s="82">
        <v>22124</v>
      </c>
      <c r="M14" s="84">
        <v>0.22</v>
      </c>
      <c r="N14" s="82">
        <f t="shared" si="1"/>
        <v>4900</v>
      </c>
      <c r="O14" s="82">
        <v>1470</v>
      </c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</row>
    <row r="15" s="2" customFormat="1" ht="16.35" customHeight="1" spans="1:174">
      <c r="A15" s="33">
        <v>3</v>
      </c>
      <c r="B15" s="34" t="s">
        <v>46</v>
      </c>
      <c r="C15" s="35" t="s">
        <v>41</v>
      </c>
      <c r="D15" s="34" t="s">
        <v>42</v>
      </c>
      <c r="E15" s="38" t="s">
        <v>43</v>
      </c>
      <c r="F15" s="36" t="s">
        <v>44</v>
      </c>
      <c r="G15" s="37">
        <v>1</v>
      </c>
      <c r="H15" s="34" t="s">
        <v>47</v>
      </c>
      <c r="I15" s="34" t="s">
        <v>47</v>
      </c>
      <c r="J15" s="82">
        <v>20733.71</v>
      </c>
      <c r="K15" s="83">
        <v>4091.01</v>
      </c>
      <c r="L15" s="82">
        <v>22124</v>
      </c>
      <c r="M15" s="84">
        <v>0.22</v>
      </c>
      <c r="N15" s="82">
        <f t="shared" si="1"/>
        <v>4900</v>
      </c>
      <c r="O15" s="82">
        <v>1470</v>
      </c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</row>
    <row r="16" s="2" customFormat="1" ht="16.35" customHeight="1" spans="1:174">
      <c r="A16" s="33">
        <v>4</v>
      </c>
      <c r="B16" s="34" t="s">
        <v>48</v>
      </c>
      <c r="C16" s="35" t="s">
        <v>41</v>
      </c>
      <c r="D16" s="34" t="s">
        <v>42</v>
      </c>
      <c r="E16" s="38" t="s">
        <v>43</v>
      </c>
      <c r="F16" s="36" t="s">
        <v>44</v>
      </c>
      <c r="G16" s="37">
        <v>1</v>
      </c>
      <c r="H16" s="34" t="s">
        <v>49</v>
      </c>
      <c r="I16" s="34" t="s">
        <v>49</v>
      </c>
      <c r="J16" s="82">
        <v>20733.71</v>
      </c>
      <c r="K16" s="83">
        <v>4091.01</v>
      </c>
      <c r="L16" s="82">
        <v>22124</v>
      </c>
      <c r="M16" s="84">
        <v>0.22</v>
      </c>
      <c r="N16" s="82">
        <f t="shared" si="1"/>
        <v>4900</v>
      </c>
      <c r="O16" s="82">
        <v>1470</v>
      </c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</row>
    <row r="17" s="2" customFormat="1" ht="16.35" customHeight="1" spans="1:174">
      <c r="A17" s="33">
        <v>5</v>
      </c>
      <c r="B17" s="34" t="s">
        <v>50</v>
      </c>
      <c r="C17" s="35" t="s">
        <v>41</v>
      </c>
      <c r="D17" s="34" t="s">
        <v>42</v>
      </c>
      <c r="E17" s="38" t="s">
        <v>43</v>
      </c>
      <c r="F17" s="36" t="s">
        <v>44</v>
      </c>
      <c r="G17" s="37">
        <v>1</v>
      </c>
      <c r="H17" s="34" t="s">
        <v>51</v>
      </c>
      <c r="I17" s="34" t="s">
        <v>51</v>
      </c>
      <c r="J17" s="82">
        <v>20733.71</v>
      </c>
      <c r="K17" s="83">
        <v>4091.01</v>
      </c>
      <c r="L17" s="82">
        <v>22124</v>
      </c>
      <c r="M17" s="84">
        <v>0.22</v>
      </c>
      <c r="N17" s="82">
        <f t="shared" si="1"/>
        <v>4900</v>
      </c>
      <c r="O17" s="82">
        <v>1470</v>
      </c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</row>
    <row r="18" s="2" customFormat="1" ht="16.35" customHeight="1" spans="1:174">
      <c r="A18" s="33">
        <v>6</v>
      </c>
      <c r="B18" s="34" t="s">
        <v>52</v>
      </c>
      <c r="C18" s="35" t="s">
        <v>41</v>
      </c>
      <c r="D18" s="34" t="s">
        <v>42</v>
      </c>
      <c r="E18" s="38" t="s">
        <v>43</v>
      </c>
      <c r="F18" s="36" t="s">
        <v>44</v>
      </c>
      <c r="G18" s="37">
        <v>1</v>
      </c>
      <c r="H18" s="34" t="s">
        <v>53</v>
      </c>
      <c r="I18" s="34" t="s">
        <v>53</v>
      </c>
      <c r="J18" s="82">
        <v>20733.71</v>
      </c>
      <c r="K18" s="83">
        <v>4091.01</v>
      </c>
      <c r="L18" s="82">
        <v>22124</v>
      </c>
      <c r="M18" s="84">
        <v>0.22</v>
      </c>
      <c r="N18" s="82">
        <f t="shared" si="1"/>
        <v>4900</v>
      </c>
      <c r="O18" s="82">
        <v>1470</v>
      </c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</row>
    <row r="19" s="2" customFormat="1" ht="16.35" customHeight="1" spans="1:174">
      <c r="A19" s="33">
        <v>7</v>
      </c>
      <c r="B19" s="34" t="s">
        <v>54</v>
      </c>
      <c r="C19" s="35" t="s">
        <v>41</v>
      </c>
      <c r="D19" s="34" t="s">
        <v>42</v>
      </c>
      <c r="E19" s="38" t="s">
        <v>43</v>
      </c>
      <c r="F19" s="36" t="s">
        <v>44</v>
      </c>
      <c r="G19" s="37">
        <v>1</v>
      </c>
      <c r="H19" s="34" t="s">
        <v>55</v>
      </c>
      <c r="I19" s="34" t="s">
        <v>55</v>
      </c>
      <c r="J19" s="82">
        <v>20733.71</v>
      </c>
      <c r="K19" s="83">
        <v>4091.01</v>
      </c>
      <c r="L19" s="82">
        <v>22124</v>
      </c>
      <c r="M19" s="84">
        <v>0.22</v>
      </c>
      <c r="N19" s="82">
        <f t="shared" si="1"/>
        <v>4900</v>
      </c>
      <c r="O19" s="82">
        <v>1470</v>
      </c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</row>
    <row r="20" s="2" customFormat="1" ht="16.35" customHeight="1" spans="1:174">
      <c r="A20" s="33">
        <v>8</v>
      </c>
      <c r="B20" s="34" t="s">
        <v>56</v>
      </c>
      <c r="C20" s="35" t="s">
        <v>41</v>
      </c>
      <c r="D20" s="34" t="s">
        <v>42</v>
      </c>
      <c r="E20" s="38" t="s">
        <v>43</v>
      </c>
      <c r="F20" s="36" t="s">
        <v>44</v>
      </c>
      <c r="G20" s="37">
        <v>1</v>
      </c>
      <c r="H20" s="34" t="s">
        <v>57</v>
      </c>
      <c r="I20" s="34" t="s">
        <v>57</v>
      </c>
      <c r="J20" s="82">
        <v>20733.71</v>
      </c>
      <c r="K20" s="83">
        <v>4091.01</v>
      </c>
      <c r="L20" s="82">
        <v>22124</v>
      </c>
      <c r="M20" s="84">
        <v>0.22</v>
      </c>
      <c r="N20" s="82">
        <f t="shared" si="1"/>
        <v>4900</v>
      </c>
      <c r="O20" s="82">
        <v>1470</v>
      </c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</row>
    <row r="21" s="2" customFormat="1" ht="16.35" customHeight="1" spans="1:174">
      <c r="A21" s="33">
        <v>9</v>
      </c>
      <c r="B21" s="34" t="s">
        <v>58</v>
      </c>
      <c r="C21" s="35" t="s">
        <v>41</v>
      </c>
      <c r="D21" s="34" t="s">
        <v>42</v>
      </c>
      <c r="E21" s="38" t="s">
        <v>43</v>
      </c>
      <c r="F21" s="36" t="s">
        <v>44</v>
      </c>
      <c r="G21" s="37">
        <v>1</v>
      </c>
      <c r="H21" s="34" t="s">
        <v>59</v>
      </c>
      <c r="I21" s="34" t="s">
        <v>59</v>
      </c>
      <c r="J21" s="82">
        <v>20733.71</v>
      </c>
      <c r="K21" s="83">
        <v>4091.01</v>
      </c>
      <c r="L21" s="82">
        <v>22124</v>
      </c>
      <c r="M21" s="84">
        <v>0.214</v>
      </c>
      <c r="N21" s="82">
        <f t="shared" si="1"/>
        <v>4700</v>
      </c>
      <c r="O21" s="82">
        <v>1410</v>
      </c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</row>
    <row r="22" s="2" customFormat="1" ht="16.35" customHeight="1" spans="1:174">
      <c r="A22" s="33">
        <v>10</v>
      </c>
      <c r="B22" s="34" t="s">
        <v>60</v>
      </c>
      <c r="C22" s="35" t="s">
        <v>41</v>
      </c>
      <c r="D22" s="34" t="s">
        <v>42</v>
      </c>
      <c r="E22" s="38" t="s">
        <v>43</v>
      </c>
      <c r="F22" s="36" t="s">
        <v>44</v>
      </c>
      <c r="G22" s="37">
        <v>1</v>
      </c>
      <c r="H22" s="34" t="s">
        <v>61</v>
      </c>
      <c r="I22" s="34" t="s">
        <v>61</v>
      </c>
      <c r="J22" s="82">
        <v>20733.71</v>
      </c>
      <c r="K22" s="83">
        <v>4091.01</v>
      </c>
      <c r="L22" s="82">
        <v>22124</v>
      </c>
      <c r="M22" s="84">
        <v>0.214</v>
      </c>
      <c r="N22" s="82">
        <f t="shared" si="1"/>
        <v>4700</v>
      </c>
      <c r="O22" s="82">
        <v>1410</v>
      </c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</row>
    <row r="23" s="2" customFormat="1" ht="16.35" customHeight="1" spans="1:174">
      <c r="A23" s="33">
        <v>11</v>
      </c>
      <c r="B23" s="34" t="s">
        <v>62</v>
      </c>
      <c r="C23" s="35" t="s">
        <v>41</v>
      </c>
      <c r="D23" s="34" t="s">
        <v>42</v>
      </c>
      <c r="E23" s="38" t="s">
        <v>43</v>
      </c>
      <c r="F23" s="36" t="s">
        <v>44</v>
      </c>
      <c r="G23" s="37">
        <v>1</v>
      </c>
      <c r="H23" s="34" t="s">
        <v>63</v>
      </c>
      <c r="I23" s="34" t="s">
        <v>63</v>
      </c>
      <c r="J23" s="82">
        <v>20733.71</v>
      </c>
      <c r="K23" s="83">
        <v>4091.01</v>
      </c>
      <c r="L23" s="82">
        <v>22124</v>
      </c>
      <c r="M23" s="84">
        <v>0.214</v>
      </c>
      <c r="N23" s="82">
        <f t="shared" si="1"/>
        <v>4700</v>
      </c>
      <c r="O23" s="82">
        <v>1410</v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</row>
    <row r="24" s="2" customFormat="1" ht="16.35" customHeight="1" spans="1:174">
      <c r="A24" s="33">
        <v>12</v>
      </c>
      <c r="B24" s="34" t="s">
        <v>64</v>
      </c>
      <c r="C24" s="35" t="s">
        <v>41</v>
      </c>
      <c r="D24" s="34" t="s">
        <v>42</v>
      </c>
      <c r="E24" s="38" t="s">
        <v>43</v>
      </c>
      <c r="F24" s="36" t="s">
        <v>44</v>
      </c>
      <c r="G24" s="37">
        <v>1</v>
      </c>
      <c r="H24" s="34" t="s">
        <v>65</v>
      </c>
      <c r="I24" s="34" t="s">
        <v>65</v>
      </c>
      <c r="J24" s="82">
        <v>20733.71</v>
      </c>
      <c r="K24" s="83">
        <v>4091.01</v>
      </c>
      <c r="L24" s="82">
        <v>22124</v>
      </c>
      <c r="M24" s="84">
        <v>0.214</v>
      </c>
      <c r="N24" s="82">
        <f t="shared" si="1"/>
        <v>4700</v>
      </c>
      <c r="O24" s="82">
        <v>1410</v>
      </c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</row>
    <row r="25" s="2" customFormat="1" ht="16.35" customHeight="1" spans="1:174">
      <c r="A25" s="33">
        <v>13</v>
      </c>
      <c r="B25" s="34" t="s">
        <v>66</v>
      </c>
      <c r="C25" s="35" t="s">
        <v>41</v>
      </c>
      <c r="D25" s="34" t="s">
        <v>42</v>
      </c>
      <c r="E25" s="38" t="s">
        <v>43</v>
      </c>
      <c r="F25" s="36" t="s">
        <v>44</v>
      </c>
      <c r="G25" s="37">
        <v>1</v>
      </c>
      <c r="H25" s="34" t="s">
        <v>67</v>
      </c>
      <c r="I25" s="34" t="s">
        <v>67</v>
      </c>
      <c r="J25" s="82">
        <v>20733.71</v>
      </c>
      <c r="K25" s="83">
        <v>4091.01</v>
      </c>
      <c r="L25" s="82">
        <v>22124</v>
      </c>
      <c r="M25" s="84">
        <v>0.214</v>
      </c>
      <c r="N25" s="82">
        <f t="shared" si="1"/>
        <v>4700</v>
      </c>
      <c r="O25" s="82">
        <v>1410</v>
      </c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</row>
    <row r="26" s="2" customFormat="1" ht="16.35" customHeight="1" spans="1:174">
      <c r="A26" s="33">
        <v>14</v>
      </c>
      <c r="B26" s="34" t="s">
        <v>68</v>
      </c>
      <c r="C26" s="35" t="s">
        <v>41</v>
      </c>
      <c r="D26" s="34" t="s">
        <v>42</v>
      </c>
      <c r="E26" s="38" t="s">
        <v>43</v>
      </c>
      <c r="F26" s="36" t="s">
        <v>44</v>
      </c>
      <c r="G26" s="37">
        <v>1</v>
      </c>
      <c r="H26" s="34" t="s">
        <v>69</v>
      </c>
      <c r="I26" s="34" t="s">
        <v>69</v>
      </c>
      <c r="J26" s="82">
        <v>20733.71</v>
      </c>
      <c r="K26" s="83">
        <v>4091.01</v>
      </c>
      <c r="L26" s="82">
        <v>22124</v>
      </c>
      <c r="M26" s="84">
        <v>0.214</v>
      </c>
      <c r="N26" s="82">
        <f t="shared" si="1"/>
        <v>4700</v>
      </c>
      <c r="O26" s="82">
        <v>1410</v>
      </c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</row>
    <row r="27" s="2" customFormat="1" ht="16.35" customHeight="1" spans="1:174">
      <c r="A27" s="33">
        <v>15</v>
      </c>
      <c r="B27" s="34" t="s">
        <v>70</v>
      </c>
      <c r="C27" s="35" t="s">
        <v>41</v>
      </c>
      <c r="D27" s="34" t="s">
        <v>42</v>
      </c>
      <c r="E27" s="38" t="s">
        <v>43</v>
      </c>
      <c r="F27" s="36" t="s">
        <v>44</v>
      </c>
      <c r="G27" s="37">
        <v>1</v>
      </c>
      <c r="H27" s="34" t="s">
        <v>71</v>
      </c>
      <c r="I27" s="34" t="s">
        <v>71</v>
      </c>
      <c r="J27" s="82">
        <v>20733.71</v>
      </c>
      <c r="K27" s="83">
        <v>4091.01</v>
      </c>
      <c r="L27" s="82">
        <v>22124</v>
      </c>
      <c r="M27" s="84">
        <v>0.214</v>
      </c>
      <c r="N27" s="82">
        <f t="shared" si="1"/>
        <v>4700</v>
      </c>
      <c r="O27" s="82">
        <v>1410</v>
      </c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</row>
    <row r="28" s="2" customFormat="1" ht="16.35" customHeight="1" spans="1:174">
      <c r="A28" s="33">
        <v>16</v>
      </c>
      <c r="B28" s="34" t="s">
        <v>72</v>
      </c>
      <c r="C28" s="35" t="s">
        <v>41</v>
      </c>
      <c r="D28" s="34" t="s">
        <v>42</v>
      </c>
      <c r="E28" s="38" t="s">
        <v>43</v>
      </c>
      <c r="F28" s="36" t="s">
        <v>44</v>
      </c>
      <c r="G28" s="37">
        <v>1</v>
      </c>
      <c r="H28" s="34" t="s">
        <v>73</v>
      </c>
      <c r="I28" s="34" t="s">
        <v>73</v>
      </c>
      <c r="J28" s="82">
        <v>20733.71</v>
      </c>
      <c r="K28" s="83">
        <v>4091.01</v>
      </c>
      <c r="L28" s="82">
        <v>22124</v>
      </c>
      <c r="M28" s="84">
        <v>0.214</v>
      </c>
      <c r="N28" s="82">
        <f t="shared" si="1"/>
        <v>4700</v>
      </c>
      <c r="O28" s="82">
        <v>1410</v>
      </c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</row>
    <row r="29" s="2" customFormat="1" ht="16.35" customHeight="1" spans="1:174">
      <c r="A29" s="33">
        <v>17</v>
      </c>
      <c r="B29" s="34" t="s">
        <v>74</v>
      </c>
      <c r="C29" s="35" t="s">
        <v>75</v>
      </c>
      <c r="D29" s="34" t="s">
        <v>42</v>
      </c>
      <c r="E29" s="38" t="s">
        <v>43</v>
      </c>
      <c r="F29" s="36" t="s">
        <v>44</v>
      </c>
      <c r="G29" s="37">
        <v>1</v>
      </c>
      <c r="H29" s="34" t="s">
        <v>76</v>
      </c>
      <c r="I29" s="34" t="s">
        <v>76</v>
      </c>
      <c r="J29" s="82">
        <v>3757.99</v>
      </c>
      <c r="K29" s="83">
        <v>741.47</v>
      </c>
      <c r="L29" s="82">
        <v>3283</v>
      </c>
      <c r="M29" s="84">
        <v>0.214</v>
      </c>
      <c r="N29" s="82">
        <f t="shared" si="1"/>
        <v>700</v>
      </c>
      <c r="O29" s="82">
        <v>210</v>
      </c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</row>
    <row r="30" s="2" customFormat="1" ht="16.35" customHeight="1" spans="1:174">
      <c r="A30" s="33">
        <v>18</v>
      </c>
      <c r="B30" s="34" t="s">
        <v>77</v>
      </c>
      <c r="C30" s="35" t="s">
        <v>75</v>
      </c>
      <c r="D30" s="34" t="s">
        <v>42</v>
      </c>
      <c r="E30" s="38" t="s">
        <v>43</v>
      </c>
      <c r="F30" s="36" t="s">
        <v>44</v>
      </c>
      <c r="G30" s="37">
        <v>1</v>
      </c>
      <c r="H30" s="34" t="s">
        <v>78</v>
      </c>
      <c r="I30" s="34" t="s">
        <v>78</v>
      </c>
      <c r="J30" s="82">
        <v>3757.99</v>
      </c>
      <c r="K30" s="83">
        <v>741.47</v>
      </c>
      <c r="L30" s="82">
        <v>3283</v>
      </c>
      <c r="M30" s="84">
        <v>0.214</v>
      </c>
      <c r="N30" s="82">
        <f t="shared" si="1"/>
        <v>700</v>
      </c>
      <c r="O30" s="82">
        <v>210</v>
      </c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</row>
    <row r="31" s="2" customFormat="1" ht="16.35" customHeight="1" spans="1:174">
      <c r="A31" s="33">
        <v>19</v>
      </c>
      <c r="B31" s="34" t="s">
        <v>79</v>
      </c>
      <c r="C31" s="35" t="s">
        <v>75</v>
      </c>
      <c r="D31" s="34" t="s">
        <v>42</v>
      </c>
      <c r="E31" s="38" t="s">
        <v>43</v>
      </c>
      <c r="F31" s="36" t="s">
        <v>44</v>
      </c>
      <c r="G31" s="37">
        <v>1</v>
      </c>
      <c r="H31" s="34" t="s">
        <v>80</v>
      </c>
      <c r="I31" s="34" t="s">
        <v>80</v>
      </c>
      <c r="J31" s="82">
        <v>3757.99</v>
      </c>
      <c r="K31" s="83">
        <v>741.47</v>
      </c>
      <c r="L31" s="82">
        <v>3283</v>
      </c>
      <c r="M31" s="84">
        <v>0.218</v>
      </c>
      <c r="N31" s="82">
        <f t="shared" si="1"/>
        <v>700</v>
      </c>
      <c r="O31" s="82">
        <v>210</v>
      </c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</row>
    <row r="32" s="2" customFormat="1" ht="16.35" customHeight="1" spans="1:174">
      <c r="A32" s="33">
        <v>20</v>
      </c>
      <c r="B32" s="34" t="s">
        <v>81</v>
      </c>
      <c r="C32" s="35" t="s">
        <v>75</v>
      </c>
      <c r="D32" s="34" t="s">
        <v>42</v>
      </c>
      <c r="E32" s="38" t="s">
        <v>43</v>
      </c>
      <c r="F32" s="36" t="s">
        <v>44</v>
      </c>
      <c r="G32" s="37">
        <v>1</v>
      </c>
      <c r="H32" s="34" t="s">
        <v>82</v>
      </c>
      <c r="I32" s="34" t="s">
        <v>82</v>
      </c>
      <c r="J32" s="82">
        <v>3757.99</v>
      </c>
      <c r="K32" s="83">
        <v>741.47</v>
      </c>
      <c r="L32" s="82">
        <v>3283</v>
      </c>
      <c r="M32" s="84">
        <v>0.218</v>
      </c>
      <c r="N32" s="82">
        <f t="shared" si="1"/>
        <v>700</v>
      </c>
      <c r="O32" s="82">
        <v>210</v>
      </c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</row>
    <row r="33" s="2" customFormat="1" ht="16.35" customHeight="1" spans="1:174">
      <c r="A33" s="33">
        <v>21</v>
      </c>
      <c r="B33" s="34" t="s">
        <v>83</v>
      </c>
      <c r="C33" s="35" t="s">
        <v>75</v>
      </c>
      <c r="D33" s="34" t="s">
        <v>42</v>
      </c>
      <c r="E33" s="38" t="s">
        <v>43</v>
      </c>
      <c r="F33" s="36" t="s">
        <v>44</v>
      </c>
      <c r="G33" s="37">
        <v>1</v>
      </c>
      <c r="H33" s="34" t="s">
        <v>84</v>
      </c>
      <c r="I33" s="34" t="s">
        <v>84</v>
      </c>
      <c r="J33" s="82">
        <v>3757.99</v>
      </c>
      <c r="K33" s="83">
        <v>741.47</v>
      </c>
      <c r="L33" s="82">
        <v>3283</v>
      </c>
      <c r="M33" s="84">
        <v>0.218</v>
      </c>
      <c r="N33" s="82">
        <f t="shared" si="1"/>
        <v>700</v>
      </c>
      <c r="O33" s="82">
        <v>210</v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</row>
    <row r="34" s="2" customFormat="1" ht="16.35" customHeight="1" spans="1:174">
      <c r="A34" s="33">
        <v>22</v>
      </c>
      <c r="B34" s="34" t="s">
        <v>85</v>
      </c>
      <c r="C34" s="35" t="s">
        <v>75</v>
      </c>
      <c r="D34" s="34" t="s">
        <v>42</v>
      </c>
      <c r="E34" s="38" t="s">
        <v>43</v>
      </c>
      <c r="F34" s="36" t="s">
        <v>44</v>
      </c>
      <c r="G34" s="37">
        <v>1</v>
      </c>
      <c r="H34" s="34" t="s">
        <v>86</v>
      </c>
      <c r="I34" s="34" t="s">
        <v>86</v>
      </c>
      <c r="J34" s="82">
        <v>3757.99</v>
      </c>
      <c r="K34" s="83">
        <v>741.47</v>
      </c>
      <c r="L34" s="82">
        <v>3283</v>
      </c>
      <c r="M34" s="84">
        <v>0.218</v>
      </c>
      <c r="N34" s="82">
        <f t="shared" si="1"/>
        <v>700</v>
      </c>
      <c r="O34" s="82">
        <v>210</v>
      </c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</row>
    <row r="35" s="2" customFormat="1" ht="16.35" customHeight="1" spans="1:174">
      <c r="A35" s="33">
        <v>23</v>
      </c>
      <c r="B35" s="34" t="s">
        <v>87</v>
      </c>
      <c r="C35" s="35" t="s">
        <v>75</v>
      </c>
      <c r="D35" s="34" t="s">
        <v>42</v>
      </c>
      <c r="E35" s="38" t="s">
        <v>43</v>
      </c>
      <c r="F35" s="36" t="s">
        <v>44</v>
      </c>
      <c r="G35" s="37">
        <v>1</v>
      </c>
      <c r="H35" s="34" t="s">
        <v>88</v>
      </c>
      <c r="I35" s="34" t="s">
        <v>88</v>
      </c>
      <c r="J35" s="82">
        <v>3757.99</v>
      </c>
      <c r="K35" s="83">
        <v>741.47</v>
      </c>
      <c r="L35" s="82">
        <v>3283</v>
      </c>
      <c r="M35" s="84">
        <v>0.218</v>
      </c>
      <c r="N35" s="82">
        <f t="shared" si="1"/>
        <v>700</v>
      </c>
      <c r="O35" s="82">
        <v>210</v>
      </c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</row>
    <row r="36" s="2" customFormat="1" ht="16.35" customHeight="1" spans="1:174">
      <c r="A36" s="33">
        <v>24</v>
      </c>
      <c r="B36" s="34" t="s">
        <v>89</v>
      </c>
      <c r="C36" s="35" t="s">
        <v>75</v>
      </c>
      <c r="D36" s="34" t="s">
        <v>42</v>
      </c>
      <c r="E36" s="38" t="s">
        <v>43</v>
      </c>
      <c r="F36" s="36" t="s">
        <v>44</v>
      </c>
      <c r="G36" s="37">
        <v>1</v>
      </c>
      <c r="H36" s="34" t="s">
        <v>90</v>
      </c>
      <c r="I36" s="34" t="s">
        <v>90</v>
      </c>
      <c r="J36" s="82">
        <v>3758.02</v>
      </c>
      <c r="K36" s="83">
        <v>741.61</v>
      </c>
      <c r="L36" s="82">
        <v>3283</v>
      </c>
      <c r="M36" s="84">
        <v>0.218</v>
      </c>
      <c r="N36" s="82">
        <f t="shared" si="1"/>
        <v>700</v>
      </c>
      <c r="O36" s="82">
        <v>210</v>
      </c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</row>
    <row r="37" s="2" customFormat="1" ht="16.35" customHeight="1" spans="1:174">
      <c r="A37" s="33">
        <v>25</v>
      </c>
      <c r="B37" s="34" t="s">
        <v>91</v>
      </c>
      <c r="C37" s="35" t="s">
        <v>75</v>
      </c>
      <c r="D37" s="34" t="s">
        <v>42</v>
      </c>
      <c r="E37" s="38" t="s">
        <v>43</v>
      </c>
      <c r="F37" s="36" t="s">
        <v>44</v>
      </c>
      <c r="G37" s="37">
        <v>1</v>
      </c>
      <c r="H37" s="34" t="s">
        <v>92</v>
      </c>
      <c r="I37" s="34" t="s">
        <v>92</v>
      </c>
      <c r="J37" s="82">
        <v>3758</v>
      </c>
      <c r="K37" s="83">
        <v>741.48</v>
      </c>
      <c r="L37" s="82">
        <v>3283</v>
      </c>
      <c r="M37" s="84">
        <v>0.23</v>
      </c>
      <c r="N37" s="82">
        <f t="shared" si="1"/>
        <v>800</v>
      </c>
      <c r="O37" s="82">
        <v>240</v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</row>
    <row r="38" s="2" customFormat="1" ht="16.35" customHeight="1" spans="1:174">
      <c r="A38" s="39" t="s">
        <v>22</v>
      </c>
      <c r="B38" s="31"/>
      <c r="C38" s="31"/>
      <c r="D38" s="31"/>
      <c r="E38" s="31"/>
      <c r="F38" s="40"/>
      <c r="G38" s="41"/>
      <c r="H38" s="42"/>
      <c r="I38" s="42"/>
      <c r="J38" s="85">
        <f t="shared" ref="J38:L38" si="2">SUM(J13:J37)</f>
        <v>349907.6</v>
      </c>
      <c r="K38" s="85">
        <f t="shared" si="2"/>
        <v>68038.53</v>
      </c>
      <c r="L38" s="85">
        <f t="shared" si="2"/>
        <v>366487</v>
      </c>
      <c r="M38" s="86"/>
      <c r="N38" s="85">
        <f>SUM(N13:N37)</f>
        <v>79100</v>
      </c>
      <c r="O38" s="85">
        <f>SUM(O13:O37)</f>
        <v>23570</v>
      </c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</row>
    <row r="42" customHeight="1" spans="1:15">
      <c r="A42" s="10" t="s">
        <v>1</v>
      </c>
      <c r="B42" s="11" t="s">
        <v>93</v>
      </c>
      <c r="C42" s="11" t="s">
        <v>94</v>
      </c>
      <c r="D42" s="11" t="s">
        <v>26</v>
      </c>
      <c r="E42" s="11" t="s">
        <v>95</v>
      </c>
      <c r="F42" s="11" t="s">
        <v>96</v>
      </c>
      <c r="G42" s="11" t="s">
        <v>97</v>
      </c>
      <c r="H42" s="11" t="s">
        <v>98</v>
      </c>
      <c r="I42" s="11" t="s">
        <v>99</v>
      </c>
      <c r="J42" s="87" t="s">
        <v>8</v>
      </c>
      <c r="K42" s="87"/>
      <c r="L42" s="87" t="s">
        <v>100</v>
      </c>
      <c r="M42" s="87"/>
      <c r="N42" s="87"/>
      <c r="O42" s="11" t="s">
        <v>10</v>
      </c>
    </row>
    <row r="43" customHeight="1" spans="1:15">
      <c r="A43" s="10"/>
      <c r="B43" s="10"/>
      <c r="C43" s="10"/>
      <c r="D43" s="10"/>
      <c r="E43" s="10"/>
      <c r="F43" s="10"/>
      <c r="G43" s="10"/>
      <c r="H43" s="10"/>
      <c r="I43" s="10"/>
      <c r="J43" s="10" t="s">
        <v>12</v>
      </c>
      <c r="K43" s="10" t="s">
        <v>13</v>
      </c>
      <c r="L43" s="10" t="s">
        <v>101</v>
      </c>
      <c r="M43" s="10" t="s">
        <v>102</v>
      </c>
      <c r="N43" s="10" t="s">
        <v>103</v>
      </c>
      <c r="O43" s="10"/>
    </row>
    <row r="44" customHeight="1" spans="1:15">
      <c r="A44" s="43">
        <v>1</v>
      </c>
      <c r="B44" s="44" t="s">
        <v>104</v>
      </c>
      <c r="C44" s="45" t="s">
        <v>75</v>
      </c>
      <c r="D44" s="46" t="s">
        <v>105</v>
      </c>
      <c r="E44" s="47" t="s">
        <v>106</v>
      </c>
      <c r="F44" s="48" t="s">
        <v>44</v>
      </c>
      <c r="G44" s="49">
        <v>10</v>
      </c>
      <c r="H44" s="44" t="s">
        <v>107</v>
      </c>
      <c r="I44" s="44" t="s">
        <v>107</v>
      </c>
      <c r="J44" s="88">
        <v>111000</v>
      </c>
      <c r="K44" s="88">
        <v>20765.04</v>
      </c>
      <c r="L44" s="89">
        <v>32832</v>
      </c>
      <c r="M44" s="90">
        <v>0.154</v>
      </c>
      <c r="N44" s="89">
        <f t="shared" ref="N44:N50" si="3">ROUND(L44*M44,-2)</f>
        <v>5100</v>
      </c>
      <c r="O44" s="89">
        <v>3060</v>
      </c>
    </row>
    <row r="45" customHeight="1" spans="1:15">
      <c r="A45" s="43">
        <v>2</v>
      </c>
      <c r="B45" s="44" t="s">
        <v>108</v>
      </c>
      <c r="C45" s="45" t="s">
        <v>41</v>
      </c>
      <c r="D45" s="46" t="s">
        <v>105</v>
      </c>
      <c r="E45" s="47" t="s">
        <v>106</v>
      </c>
      <c r="F45" s="48" t="s">
        <v>44</v>
      </c>
      <c r="G45" s="49">
        <v>2</v>
      </c>
      <c r="H45" s="44" t="s">
        <v>107</v>
      </c>
      <c r="I45" s="44" t="s">
        <v>107</v>
      </c>
      <c r="J45" s="88">
        <v>114800</v>
      </c>
      <c r="K45" s="88">
        <v>21476.03</v>
      </c>
      <c r="L45" s="89">
        <v>44248</v>
      </c>
      <c r="M45" s="90">
        <v>0.154</v>
      </c>
      <c r="N45" s="89">
        <f t="shared" si="3"/>
        <v>6800</v>
      </c>
      <c r="O45" s="89">
        <v>4080</v>
      </c>
    </row>
    <row r="46" customHeight="1" spans="1:15">
      <c r="A46" s="43">
        <v>3</v>
      </c>
      <c r="B46" s="50" t="s">
        <v>109</v>
      </c>
      <c r="C46" s="45" t="s">
        <v>110</v>
      </c>
      <c r="D46" s="46" t="s">
        <v>105</v>
      </c>
      <c r="E46" s="51" t="s">
        <v>111</v>
      </c>
      <c r="F46" s="48" t="s">
        <v>38</v>
      </c>
      <c r="G46" s="52">
        <v>1</v>
      </c>
      <c r="H46" s="44" t="s">
        <v>107</v>
      </c>
      <c r="I46" s="44" t="s">
        <v>107</v>
      </c>
      <c r="J46" s="91">
        <v>453600</v>
      </c>
      <c r="K46" s="91">
        <v>0</v>
      </c>
      <c r="L46" s="89">
        <v>88496</v>
      </c>
      <c r="M46" s="90">
        <v>0.49</v>
      </c>
      <c r="N46" s="89">
        <f t="shared" si="3"/>
        <v>43400</v>
      </c>
      <c r="O46" s="89">
        <v>26040</v>
      </c>
    </row>
    <row r="47" customHeight="1" spans="1:15">
      <c r="A47" s="53">
        <v>4</v>
      </c>
      <c r="B47" s="54" t="s">
        <v>112</v>
      </c>
      <c r="C47" s="45" t="s">
        <v>113</v>
      </c>
      <c r="D47" s="46" t="s">
        <v>105</v>
      </c>
      <c r="E47" s="47" t="s">
        <v>114</v>
      </c>
      <c r="F47" s="48" t="s">
        <v>115</v>
      </c>
      <c r="G47" s="52">
        <v>120</v>
      </c>
      <c r="H47" s="44" t="s">
        <v>107</v>
      </c>
      <c r="I47" s="44" t="s">
        <v>107</v>
      </c>
      <c r="J47" s="67">
        <v>27360</v>
      </c>
      <c r="K47" s="67">
        <f>9200</f>
        <v>9200</v>
      </c>
      <c r="L47" s="89">
        <v>22301</v>
      </c>
      <c r="M47" s="90">
        <v>0.52</v>
      </c>
      <c r="N47" s="89">
        <f t="shared" si="3"/>
        <v>11600</v>
      </c>
      <c r="O47" s="89">
        <v>6960</v>
      </c>
    </row>
    <row r="48" customHeight="1" spans="1:15">
      <c r="A48" s="55"/>
      <c r="B48" s="56"/>
      <c r="C48" s="45" t="s">
        <v>116</v>
      </c>
      <c r="D48" s="46" t="s">
        <v>105</v>
      </c>
      <c r="E48" s="47" t="s">
        <v>117</v>
      </c>
      <c r="F48" s="48" t="s">
        <v>115</v>
      </c>
      <c r="G48" s="52">
        <v>500</v>
      </c>
      <c r="H48" s="44" t="s">
        <v>107</v>
      </c>
      <c r="I48" s="44" t="s">
        <v>107</v>
      </c>
      <c r="J48" s="67">
        <v>11250</v>
      </c>
      <c r="K48" s="67">
        <f>3700</f>
        <v>3700</v>
      </c>
      <c r="L48" s="89">
        <v>12389</v>
      </c>
      <c r="M48" s="90">
        <v>0.52</v>
      </c>
      <c r="N48" s="89">
        <f t="shared" si="3"/>
        <v>6400</v>
      </c>
      <c r="O48" s="89">
        <v>3840</v>
      </c>
    </row>
    <row r="49" customHeight="1" spans="1:15">
      <c r="A49" s="55"/>
      <c r="B49" s="56"/>
      <c r="C49" s="45" t="s">
        <v>118</v>
      </c>
      <c r="D49" s="46" t="s">
        <v>105</v>
      </c>
      <c r="E49" s="47" t="s">
        <v>117</v>
      </c>
      <c r="F49" s="48" t="s">
        <v>115</v>
      </c>
      <c r="G49" s="52">
        <v>350</v>
      </c>
      <c r="H49" s="44" t="s">
        <v>107</v>
      </c>
      <c r="I49" s="44" t="s">
        <v>107</v>
      </c>
      <c r="J49" s="67">
        <v>4400</v>
      </c>
      <c r="K49" s="67">
        <f>1600</f>
        <v>1600</v>
      </c>
      <c r="L49" s="89">
        <v>8673</v>
      </c>
      <c r="M49" s="90">
        <v>0.52</v>
      </c>
      <c r="N49" s="89">
        <f t="shared" si="3"/>
        <v>4500</v>
      </c>
      <c r="O49" s="89">
        <v>2700</v>
      </c>
    </row>
    <row r="50" customHeight="1" spans="1:15">
      <c r="A50" s="57"/>
      <c r="B50" s="58"/>
      <c r="C50" s="45" t="s">
        <v>119</v>
      </c>
      <c r="D50" s="46" t="s">
        <v>105</v>
      </c>
      <c r="E50" s="47" t="s">
        <v>117</v>
      </c>
      <c r="F50" s="48" t="s">
        <v>115</v>
      </c>
      <c r="G50" s="52">
        <v>500</v>
      </c>
      <c r="H50" s="44" t="s">
        <v>107</v>
      </c>
      <c r="I50" s="44" t="s">
        <v>107</v>
      </c>
      <c r="J50" s="67">
        <v>63600</v>
      </c>
      <c r="K50" s="67">
        <v>21300</v>
      </c>
      <c r="L50" s="89">
        <v>53982</v>
      </c>
      <c r="M50" s="90">
        <v>0.52</v>
      </c>
      <c r="N50" s="89">
        <f t="shared" si="3"/>
        <v>28100</v>
      </c>
      <c r="O50" s="89">
        <v>16860</v>
      </c>
    </row>
    <row r="51" customHeight="1" spans="1:15">
      <c r="A51" s="23" t="s">
        <v>22</v>
      </c>
      <c r="B51" s="10"/>
      <c r="C51" s="10"/>
      <c r="D51" s="10"/>
      <c r="E51" s="10"/>
      <c r="F51" s="59"/>
      <c r="G51" s="60"/>
      <c r="H51" s="25"/>
      <c r="I51" s="25"/>
      <c r="J51" s="26">
        <f t="shared" ref="J51:L51" si="4">SUM(J44:J50)</f>
        <v>786010</v>
      </c>
      <c r="K51" s="26">
        <f>SUM(K44:K50)</f>
        <v>78041.07</v>
      </c>
      <c r="L51" s="26">
        <f t="shared" si="4"/>
        <v>262921</v>
      </c>
      <c r="M51" s="26"/>
      <c r="N51" s="26">
        <f>SUM(N44:N50)</f>
        <v>105900</v>
      </c>
      <c r="O51" s="26">
        <f>SUM(O44:O50)</f>
        <v>63540</v>
      </c>
    </row>
  </sheetData>
  <mergeCells count="42">
    <mergeCell ref="A1:N1"/>
    <mergeCell ref="A2:N2"/>
    <mergeCell ref="H4:I4"/>
    <mergeCell ref="J4:L4"/>
    <mergeCell ref="A7:E7"/>
    <mergeCell ref="J11:K11"/>
    <mergeCell ref="L11:N11"/>
    <mergeCell ref="A38:E38"/>
    <mergeCell ref="J42:K42"/>
    <mergeCell ref="L42:N42"/>
    <mergeCell ref="A51:E51"/>
    <mergeCell ref="A4:A5"/>
    <mergeCell ref="A11:A12"/>
    <mergeCell ref="A42:A43"/>
    <mergeCell ref="A47:A50"/>
    <mergeCell ref="B4:B5"/>
    <mergeCell ref="B11:B12"/>
    <mergeCell ref="B42:B43"/>
    <mergeCell ref="B47:B50"/>
    <mergeCell ref="C4:C5"/>
    <mergeCell ref="C11:C12"/>
    <mergeCell ref="C42:C43"/>
    <mergeCell ref="D4:D5"/>
    <mergeCell ref="D11:D12"/>
    <mergeCell ref="D42:D43"/>
    <mergeCell ref="E4:E5"/>
    <mergeCell ref="E11:E12"/>
    <mergeCell ref="E42:E43"/>
    <mergeCell ref="F4:F5"/>
    <mergeCell ref="F11:F12"/>
    <mergeCell ref="F42:F43"/>
    <mergeCell ref="G4:G5"/>
    <mergeCell ref="G11:G12"/>
    <mergeCell ref="G42:G43"/>
    <mergeCell ref="H11:H12"/>
    <mergeCell ref="H42:H43"/>
    <mergeCell ref="I11:I12"/>
    <mergeCell ref="I42:I43"/>
    <mergeCell ref="M4:M5"/>
    <mergeCell ref="N4:N5"/>
    <mergeCell ref="O11:O12"/>
    <mergeCell ref="O42:O4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恬小妞</cp:lastModifiedBy>
  <dcterms:created xsi:type="dcterms:W3CDTF">2015-06-05T18:19:00Z</dcterms:created>
  <dcterms:modified xsi:type="dcterms:W3CDTF">2025-08-28T03:26:25Z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A015AA2DA55548E693D7852F206DF501_13</vt:lpwstr>
  </property>
  <property fmtid="{D5CDD505-2E9C-101B-9397-08002B2CF9AE}" pid="3" name="KSOProductBuildVer">
    <vt:lpwstr>2052-12.1.0.22529</vt:lpwstr>
  </property>
</Properties>
</file>