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转让标的明细清单" sheetId="2" r:id="rId1"/>
    <sheet name="8.13计算过程机器设备 (未剔除)" sheetId="1" state="hidden" r:id="rId2"/>
  </sheets>
  <externalReferences>
    <externalReference r:id="rId3"/>
  </externalReferences>
  <definedNames>
    <definedName name="_xlnm._FilterDatabase" localSheetId="1" hidden="1">'8.13计算过程机器设备 (未剔除)'!$A$1:$U$181</definedName>
    <definedName name="_xlnm._FilterDatabase" localSheetId="0" hidden="1">转让标的明细清单!$A$1:$I$156</definedName>
    <definedName name="_xlnm.Print_Area" localSheetId="1">'8.13计算过程机器设备 (未剔除)'!$A$1:$R$189</definedName>
    <definedName name="_xlnm.Print_Titles" localSheetId="1">'8.13计算过程机器设备 (未剔除)'!$1:$7</definedName>
    <definedName name="_xlnm.Print_Area" localSheetId="0">转让标的明细清单!$A$1:$I$159</definedName>
    <definedName name="_xlnm.Print_Titles" localSheetId="0">转让标的明细清单!$1:$3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<sst xmlns="http://schemas.openxmlformats.org/spreadsheetml/2006/main" count="1308" uniqueCount="302">
  <si>
    <t>转让标的明细清单</t>
  </si>
  <si>
    <r>
      <rPr>
        <sz val="10"/>
        <rFont val="仿宋"/>
        <charset val="134"/>
      </rPr>
      <t>金额单位：人民币元</t>
    </r>
  </si>
  <si>
    <r>
      <rPr>
        <sz val="10"/>
        <rFont val="仿宋"/>
        <charset val="134"/>
      </rPr>
      <t>序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号</t>
    </r>
  </si>
  <si>
    <r>
      <rPr>
        <sz val="10"/>
        <rFont val="仿宋"/>
        <charset val="134"/>
      </rPr>
      <t>设备名称</t>
    </r>
  </si>
  <si>
    <r>
      <rPr>
        <sz val="10"/>
        <rFont val="仿宋"/>
        <charset val="134"/>
      </rPr>
      <t>规格型号</t>
    </r>
  </si>
  <si>
    <r>
      <rPr>
        <sz val="10"/>
        <rFont val="仿宋"/>
        <charset val="134"/>
      </rPr>
      <t>单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位</t>
    </r>
  </si>
  <si>
    <r>
      <rPr>
        <sz val="10"/>
        <rFont val="仿宋"/>
        <charset val="134"/>
      </rPr>
      <t>数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量</t>
    </r>
  </si>
  <si>
    <t>账面原值</t>
  </si>
  <si>
    <t>评估价值</t>
  </si>
  <si>
    <t>挂牌价格</t>
  </si>
  <si>
    <r>
      <rPr>
        <sz val="10"/>
        <rFont val="仿宋"/>
        <charset val="134"/>
      </rPr>
      <t>备注</t>
    </r>
  </si>
  <si>
    <r>
      <rPr>
        <sz val="10"/>
        <rFont val="仿宋"/>
        <charset val="134"/>
      </rPr>
      <t>人工格栅</t>
    </r>
  </si>
  <si>
    <t>2M2</t>
  </si>
  <si>
    <t>M2</t>
  </si>
  <si>
    <r>
      <rPr>
        <sz val="10"/>
        <rFont val="仿宋"/>
        <charset val="134"/>
      </rPr>
      <t>回转格栅除污机</t>
    </r>
  </si>
  <si>
    <r>
      <rPr>
        <sz val="10"/>
        <rFont val="Times New Roman"/>
        <charset val="134"/>
      </rPr>
      <t>HG-600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300m3/h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10mm</t>
    </r>
  </si>
  <si>
    <r>
      <rPr>
        <sz val="10"/>
        <rFont val="仿宋"/>
        <charset val="134"/>
      </rPr>
      <t>套</t>
    </r>
  </si>
  <si>
    <r>
      <rPr>
        <sz val="10"/>
        <rFont val="仿宋"/>
        <charset val="134"/>
      </rPr>
      <t>污水提升泵</t>
    </r>
  </si>
  <si>
    <r>
      <rPr>
        <sz val="10"/>
        <rFont val="Times New Roman"/>
        <charset val="134"/>
      </rPr>
      <t>WQ2260-4130-200-Z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Q=300M3/h,H=15m,P=18.5kw</t>
    </r>
  </si>
  <si>
    <r>
      <rPr>
        <sz val="10"/>
        <rFont val="仿宋"/>
        <charset val="134"/>
      </rPr>
      <t>台</t>
    </r>
  </si>
  <si>
    <r>
      <rPr>
        <sz val="10"/>
        <rFont val="仿宋"/>
        <charset val="134"/>
      </rPr>
      <t>污水提升导杆、链条</t>
    </r>
  </si>
  <si>
    <r>
      <rPr>
        <sz val="10"/>
        <rFont val="仿宋"/>
        <charset val="134"/>
      </rPr>
      <t>内径</t>
    </r>
    <r>
      <rPr>
        <sz val="10"/>
        <rFont val="Times New Roman"/>
        <charset val="134"/>
      </rPr>
      <t>60*5</t>
    </r>
  </si>
  <si>
    <r>
      <rPr>
        <sz val="10"/>
        <rFont val="仿宋"/>
        <charset val="134"/>
      </rPr>
      <t>推流搅拌系统</t>
    </r>
  </si>
  <si>
    <r>
      <rPr>
        <sz val="10"/>
        <rFont val="仿宋"/>
        <charset val="134"/>
      </rPr>
      <t>据池深</t>
    </r>
    <r>
      <rPr>
        <sz val="10"/>
        <rFont val="Times New Roman"/>
        <charset val="134"/>
      </rPr>
      <t>4.2</t>
    </r>
    <r>
      <rPr>
        <sz val="10"/>
        <rFont val="仿宋"/>
        <charset val="134"/>
      </rPr>
      <t>米，</t>
    </r>
    <r>
      <rPr>
        <sz val="10"/>
        <rFont val="Times New Roman"/>
        <charset val="134"/>
      </rPr>
      <t>5.7</t>
    </r>
    <r>
      <rPr>
        <sz val="10"/>
        <rFont val="仿宋"/>
        <charset val="134"/>
      </rPr>
      <t>米定制，</t>
    </r>
    <r>
      <rPr>
        <sz val="10"/>
        <rFont val="Times New Roman"/>
        <charset val="134"/>
      </rPr>
      <t>2.5kw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7.3A</t>
    </r>
  </si>
  <si>
    <r>
      <rPr>
        <sz val="10"/>
        <rFont val="仿宋"/>
        <charset val="134"/>
      </rPr>
      <t>调节池投入式液位变送器</t>
    </r>
  </si>
  <si>
    <r>
      <rPr>
        <sz val="10"/>
        <rFont val="Times New Roman"/>
        <charset val="134"/>
      </rPr>
      <t>WNK8010SM3  0-6m,LCD</t>
    </r>
    <r>
      <rPr>
        <sz val="10"/>
        <rFont val="仿宋"/>
        <charset val="134"/>
      </rPr>
      <t>显示；</t>
    </r>
    <r>
      <rPr>
        <sz val="10"/>
        <rFont val="Times New Roman"/>
        <charset val="134"/>
      </rPr>
      <t>316L</t>
    </r>
    <r>
      <rPr>
        <sz val="10"/>
        <rFont val="仿宋"/>
        <charset val="134"/>
      </rPr>
      <t>探头，四氟线缆</t>
    </r>
  </si>
  <si>
    <r>
      <rPr>
        <sz val="10"/>
        <rFont val="仿宋"/>
        <charset val="134"/>
      </rPr>
      <t>并入序号</t>
    </r>
    <r>
      <rPr>
        <sz val="10"/>
        <rFont val="Times New Roman"/>
        <charset val="134"/>
      </rPr>
      <t>5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</si>
  <si>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超声波液位控制系统</t>
    </r>
  </si>
  <si>
    <r>
      <rPr>
        <sz val="10"/>
        <rFont val="Times New Roman"/>
        <charset val="134"/>
      </rPr>
      <t>WNK8010-F-C-S-B0-6m</t>
    </r>
    <r>
      <rPr>
        <sz val="10"/>
        <rFont val="仿宋"/>
        <charset val="134"/>
      </rPr>
      <t>；防腐</t>
    </r>
  </si>
  <si>
    <r>
      <rPr>
        <sz val="10"/>
        <rFont val="仿宋"/>
        <charset val="134"/>
      </rPr>
      <t>液位控制器</t>
    </r>
  </si>
  <si>
    <r>
      <rPr>
        <sz val="10"/>
        <rFont val="仿宋"/>
        <charset val="134"/>
      </rPr>
      <t>浮球，</t>
    </r>
    <r>
      <rPr>
        <sz val="10"/>
        <rFont val="Times New Roman"/>
        <charset val="134"/>
      </rPr>
      <t>6m</t>
    </r>
    <r>
      <rPr>
        <sz val="10"/>
        <rFont val="仿宋"/>
        <charset val="134"/>
      </rPr>
      <t>电缆</t>
    </r>
  </si>
  <si>
    <r>
      <rPr>
        <sz val="10"/>
        <rFont val="仿宋"/>
        <charset val="134"/>
      </rPr>
      <t>智能一体化污水处理设施主体</t>
    </r>
  </si>
  <si>
    <r>
      <rPr>
        <sz val="10"/>
        <rFont val="Times New Roman"/>
        <charset val="134"/>
      </rPr>
      <t>DJ-EIE5000</t>
    </r>
    <r>
      <rPr>
        <sz val="10"/>
        <rFont val="仿宋"/>
        <charset val="134"/>
      </rPr>
      <t>，日处理量</t>
    </r>
    <r>
      <rPr>
        <sz val="10"/>
        <rFont val="Times New Roman"/>
        <charset val="134"/>
      </rPr>
      <t>5000T</t>
    </r>
  </si>
  <si>
    <r>
      <rPr>
        <sz val="10"/>
        <rFont val="仿宋"/>
        <charset val="134"/>
      </rPr>
      <t>灭菌系统</t>
    </r>
  </si>
  <si>
    <r>
      <rPr>
        <sz val="10"/>
        <rFont val="仿宋"/>
        <charset val="134"/>
      </rPr>
      <t>非标集成</t>
    </r>
  </si>
  <si>
    <r>
      <rPr>
        <sz val="10"/>
        <rFont val="仿宋"/>
        <charset val="134"/>
      </rPr>
      <t>并入序号</t>
    </r>
    <r>
      <rPr>
        <sz val="10"/>
        <rFont val="Times New Roman"/>
        <charset val="134"/>
      </rPr>
      <t>9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</si>
  <si>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电磁流量计</t>
    </r>
  </si>
  <si>
    <r>
      <rPr>
        <sz val="10"/>
        <rFont val="Times New Roman"/>
        <charset val="134"/>
      </rPr>
      <t>WNK8101-M3-HF-CQ</t>
    </r>
    <r>
      <rPr>
        <sz val="10"/>
        <rFont val="仿宋"/>
        <charset val="134"/>
      </rPr>
      <t>：</t>
    </r>
    <r>
      <rPr>
        <sz val="10"/>
        <rFont val="Times New Roman"/>
        <charset val="134"/>
      </rPr>
      <t>DN200</t>
    </r>
    <r>
      <rPr>
        <sz val="10"/>
        <rFont val="仿宋"/>
        <charset val="134"/>
      </rPr>
      <t>，四氟衬里</t>
    </r>
    <r>
      <rPr>
        <sz val="10"/>
        <rFont val="Times New Roman"/>
        <charset val="134"/>
      </rPr>
      <t>316L</t>
    </r>
  </si>
  <si>
    <r>
      <rPr>
        <sz val="10"/>
        <rFont val="仿宋"/>
        <charset val="134"/>
      </rPr>
      <t>电动阀</t>
    </r>
  </si>
  <si>
    <r>
      <rPr>
        <sz val="10"/>
        <rFont val="Times New Roman"/>
        <charset val="134"/>
      </rPr>
      <t>DN200,PN16</t>
    </r>
    <r>
      <rPr>
        <sz val="10"/>
        <rFont val="仿宋"/>
        <charset val="134"/>
      </rPr>
      <t>球墨铸铁体</t>
    </r>
  </si>
  <si>
    <r>
      <rPr>
        <sz val="10"/>
        <rFont val="仿宋"/>
        <charset val="134"/>
      </rPr>
      <t>个</t>
    </r>
  </si>
  <si>
    <r>
      <rPr>
        <sz val="10"/>
        <rFont val="仿宋"/>
        <charset val="134"/>
      </rPr>
      <t>高分子斜管填料</t>
    </r>
  </si>
  <si>
    <r>
      <rPr>
        <sz val="10"/>
        <rFont val="仿宋"/>
        <charset val="134"/>
      </rPr>
      <t>孔径</t>
    </r>
    <r>
      <rPr>
        <sz val="10"/>
        <rFont val="Times New Roman"/>
        <charset val="134"/>
      </rPr>
      <t>50</t>
    </r>
    <r>
      <rPr>
        <sz val="10"/>
        <rFont val="仿宋"/>
        <charset val="134"/>
      </rPr>
      <t>，厚</t>
    </r>
    <r>
      <rPr>
        <sz val="10"/>
        <rFont val="Times New Roman"/>
        <charset val="134"/>
      </rPr>
      <t>0.8mm</t>
    </r>
    <r>
      <rPr>
        <sz val="10"/>
        <rFont val="仿宋"/>
        <charset val="134"/>
      </rPr>
      <t>，</t>
    </r>
  </si>
  <si>
    <r>
      <rPr>
        <sz val="10"/>
        <rFont val="仿宋"/>
        <charset val="134"/>
      </rPr>
      <t>㎡</t>
    </r>
  </si>
  <si>
    <r>
      <rPr>
        <sz val="10"/>
        <rFont val="仿宋"/>
        <charset val="134"/>
      </rPr>
      <t>斜管支架</t>
    </r>
  </si>
  <si>
    <r>
      <rPr>
        <sz val="10"/>
        <rFont val="仿宋"/>
        <charset val="134"/>
      </rPr>
      <t>厚</t>
    </r>
    <r>
      <rPr>
        <sz val="10"/>
        <rFont val="Times New Roman"/>
        <charset val="134"/>
      </rPr>
      <t>8mm</t>
    </r>
  </si>
  <si>
    <t>出水堰槽</t>
  </si>
  <si>
    <r>
      <rPr>
        <sz val="10"/>
        <rFont val="仿宋"/>
        <charset val="134"/>
      </rPr>
      <t>直径</t>
    </r>
    <r>
      <rPr>
        <sz val="10"/>
        <rFont val="Times New Roman"/>
        <charset val="134"/>
      </rPr>
      <t>600mm</t>
    </r>
    <r>
      <rPr>
        <sz val="10"/>
        <rFont val="仿宋"/>
        <charset val="134"/>
      </rPr>
      <t>，防腐</t>
    </r>
  </si>
  <si>
    <r>
      <rPr>
        <sz val="10"/>
        <rFont val="仿宋"/>
        <charset val="134"/>
      </rPr>
      <t>米</t>
    </r>
  </si>
  <si>
    <r>
      <rPr>
        <sz val="10"/>
        <rFont val="仿宋"/>
        <charset val="134"/>
      </rPr>
      <t>搅拌系统</t>
    </r>
  </si>
  <si>
    <r>
      <rPr>
        <sz val="10"/>
        <rFont val="仿宋"/>
        <charset val="134"/>
      </rPr>
      <t>定制，</t>
    </r>
    <r>
      <rPr>
        <sz val="10"/>
        <rFont val="Times New Roman"/>
        <charset val="134"/>
      </rPr>
      <t>4.5*3*3.5m ,RF77-2.2-29/XJ1600</t>
    </r>
  </si>
  <si>
    <r>
      <rPr>
        <sz val="10"/>
        <rFont val="仿宋"/>
        <charset val="134"/>
      </rPr>
      <t>风机</t>
    </r>
  </si>
  <si>
    <r>
      <rPr>
        <sz val="10"/>
        <rFont val="Times New Roman"/>
        <charset val="134"/>
      </rPr>
      <t xml:space="preserve">QSR150 </t>
    </r>
    <r>
      <rPr>
        <sz val="10"/>
        <rFont val="仿宋"/>
        <charset val="134"/>
      </rPr>
      <t>风量：</t>
    </r>
    <r>
      <rPr>
        <sz val="10"/>
        <rFont val="Times New Roman"/>
        <charset val="134"/>
      </rPr>
      <t>14.3m3/min,</t>
    </r>
    <r>
      <rPr>
        <sz val="10"/>
        <rFont val="仿宋"/>
        <charset val="134"/>
      </rPr>
      <t>风压：</t>
    </r>
    <r>
      <rPr>
        <sz val="10"/>
        <rFont val="Times New Roman"/>
        <charset val="134"/>
      </rPr>
      <t>49KPa,</t>
    </r>
    <r>
      <rPr>
        <sz val="10"/>
        <rFont val="仿宋"/>
        <charset val="134"/>
      </rPr>
      <t>功率：</t>
    </r>
    <r>
      <rPr>
        <sz val="10"/>
        <rFont val="Times New Roman"/>
        <charset val="134"/>
      </rPr>
      <t>22KW</t>
    </r>
  </si>
  <si>
    <r>
      <rPr>
        <sz val="10"/>
        <rFont val="仿宋"/>
        <charset val="134"/>
      </rPr>
      <t>风机房集装箱</t>
    </r>
  </si>
  <si>
    <t>4*3.5*3</t>
  </si>
  <si>
    <r>
      <rPr>
        <sz val="10"/>
        <rFont val="仿宋"/>
        <charset val="134"/>
      </rPr>
      <t>污泥泵</t>
    </r>
  </si>
  <si>
    <t>WQ2260-4125-150-Z Q=180M3,H=25M,P=11KW</t>
  </si>
  <si>
    <r>
      <rPr>
        <sz val="10"/>
        <rFont val="仿宋"/>
        <charset val="134"/>
      </rPr>
      <t>带式过滤器</t>
    </r>
  </si>
  <si>
    <r>
      <rPr>
        <sz val="10"/>
        <rFont val="Times New Roman"/>
        <charset val="134"/>
      </rPr>
      <t>DN50</t>
    </r>
    <r>
      <rPr>
        <sz val="10"/>
        <rFont val="仿宋"/>
        <charset val="134"/>
      </rPr>
      <t>进出水，流量</t>
    </r>
    <r>
      <rPr>
        <sz val="10"/>
        <rFont val="Times New Roman"/>
        <charset val="134"/>
      </rPr>
      <t>30T,</t>
    </r>
    <r>
      <rPr>
        <sz val="10"/>
        <rFont val="仿宋"/>
        <charset val="134"/>
      </rPr>
      <t>材质</t>
    </r>
    <r>
      <rPr>
        <sz val="10"/>
        <rFont val="Times New Roman"/>
        <charset val="134"/>
      </rPr>
      <t>304</t>
    </r>
    <r>
      <rPr>
        <sz val="10"/>
        <rFont val="仿宋"/>
        <charset val="134"/>
      </rPr>
      <t>不锈钢</t>
    </r>
  </si>
  <si>
    <r>
      <rPr>
        <sz val="10"/>
        <rFont val="仿宋"/>
        <charset val="134"/>
      </rPr>
      <t>污泥脱水系统</t>
    </r>
  </si>
  <si>
    <r>
      <rPr>
        <sz val="10"/>
        <rFont val="仿宋"/>
        <charset val="134"/>
      </rPr>
      <t>非标集成，</t>
    </r>
    <r>
      <rPr>
        <sz val="10"/>
        <rFont val="Times New Roman"/>
        <charset val="134"/>
      </rPr>
      <t>1M</t>
    </r>
    <r>
      <rPr>
        <sz val="10"/>
        <rFont val="仿宋"/>
        <charset val="134"/>
      </rPr>
      <t>带式浓缩机</t>
    </r>
    <r>
      <rPr>
        <sz val="10"/>
        <rFont val="Times New Roman"/>
        <charset val="134"/>
      </rPr>
      <t>6700*1900*2300</t>
    </r>
    <r>
      <rPr>
        <sz val="10"/>
        <rFont val="仿宋"/>
        <charset val="134"/>
      </rPr>
      <t>，滤带，调偏、停机装置</t>
    </r>
  </si>
  <si>
    <r>
      <rPr>
        <sz val="10"/>
        <rFont val="仿宋"/>
        <charset val="134"/>
      </rPr>
      <t>组</t>
    </r>
  </si>
  <si>
    <r>
      <rPr>
        <sz val="10"/>
        <rFont val="仿宋"/>
        <charset val="134"/>
      </rPr>
      <t>成套加药系统</t>
    </r>
  </si>
  <si>
    <r>
      <rPr>
        <sz val="10"/>
        <rFont val="仿宋"/>
        <charset val="134"/>
      </rPr>
      <t>液体加药</t>
    </r>
  </si>
  <si>
    <r>
      <rPr>
        <sz val="10"/>
        <rFont val="仿宋"/>
        <charset val="134"/>
      </rPr>
      <t>异步电动机</t>
    </r>
  </si>
  <si>
    <t>YE2112M-4</t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</si>
  <si>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22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</si>
  <si>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明业减速机</t>
    </r>
  </si>
  <si>
    <t>YS1144,PLD09--0.75;</t>
  </si>
  <si>
    <r>
      <rPr>
        <sz val="10"/>
        <rFont val="仿宋"/>
        <charset val="134"/>
      </rPr>
      <t>污泥强制推料系统</t>
    </r>
  </si>
  <si>
    <t>2000*500*500mm</t>
  </si>
  <si>
    <r>
      <rPr>
        <sz val="10"/>
        <rFont val="仿宋"/>
        <charset val="134"/>
      </rPr>
      <t>其他污泥组件（螺旋输送机等）</t>
    </r>
  </si>
  <si>
    <r>
      <rPr>
        <sz val="10"/>
        <rFont val="仿宋"/>
        <charset val="134"/>
      </rPr>
      <t>非标集成，</t>
    </r>
    <r>
      <rPr>
        <sz val="10"/>
        <rFont val="Times New Roman"/>
        <charset val="134"/>
      </rPr>
      <t>6m</t>
    </r>
    <r>
      <rPr>
        <sz val="10"/>
        <rFont val="仿宋"/>
        <charset val="134"/>
      </rPr>
      <t>高</t>
    </r>
  </si>
  <si>
    <r>
      <rPr>
        <sz val="10"/>
        <rFont val="仿宋"/>
        <charset val="134"/>
      </rPr>
      <t>螺杆泵</t>
    </r>
  </si>
  <si>
    <t>G60-1</t>
  </si>
  <si>
    <r>
      <rPr>
        <sz val="10"/>
        <rFont val="仿宋"/>
        <charset val="134"/>
      </rPr>
      <t>成套加药系统（定制）</t>
    </r>
  </si>
  <si>
    <r>
      <rPr>
        <sz val="10"/>
        <rFont val="仿宋"/>
        <charset val="134"/>
      </rPr>
      <t>干粉加药</t>
    </r>
    <r>
      <rPr>
        <sz val="10"/>
        <rFont val="Times New Roman"/>
        <charset val="134"/>
      </rPr>
      <t>GTJ-300/0.37</t>
    </r>
  </si>
  <si>
    <r>
      <rPr>
        <sz val="10"/>
        <rFont val="仿宋"/>
        <charset val="134"/>
      </rPr>
      <t>污泥浓缩系统</t>
    </r>
  </si>
  <si>
    <t>H:4m</t>
  </si>
  <si>
    <r>
      <rPr>
        <sz val="10"/>
        <rFont val="仿宋"/>
        <charset val="134"/>
      </rPr>
      <t>闸门与启闭机</t>
    </r>
  </si>
  <si>
    <t>500*1000</t>
  </si>
  <si>
    <r>
      <rPr>
        <sz val="10"/>
        <rFont val="仿宋"/>
        <charset val="134"/>
      </rPr>
      <t>电控系统及电缆等</t>
    </r>
  </si>
  <si>
    <r>
      <rPr>
        <sz val="10"/>
        <rFont val="仿宋"/>
        <charset val="134"/>
      </rPr>
      <t>电控柜等、国标</t>
    </r>
  </si>
  <si>
    <r>
      <rPr>
        <sz val="10"/>
        <rFont val="仿宋"/>
        <charset val="134"/>
      </rPr>
      <t>主机运费</t>
    </r>
  </si>
  <si>
    <r>
      <rPr>
        <sz val="10"/>
        <rFont val="仿宋"/>
        <charset val="134"/>
      </rPr>
      <t>安装</t>
    </r>
  </si>
  <si>
    <r>
      <rPr>
        <sz val="10"/>
        <rFont val="仿宋"/>
        <charset val="134"/>
      </rPr>
      <t>吊装</t>
    </r>
  </si>
  <si>
    <r>
      <rPr>
        <sz val="10"/>
        <rFont val="仿宋"/>
        <charset val="134"/>
      </rPr>
      <t>城区</t>
    </r>
  </si>
  <si>
    <r>
      <rPr>
        <sz val="10"/>
        <rFont val="仿宋"/>
        <charset val="134"/>
      </rPr>
      <t>调试费用</t>
    </r>
  </si>
  <si>
    <r>
      <rPr>
        <sz val="10"/>
        <rFont val="仿宋"/>
        <charset val="134"/>
      </rPr>
      <t>菌种培育、药剂及调试运行</t>
    </r>
  </si>
  <si>
    <r>
      <rPr>
        <sz val="10"/>
        <rFont val="仿宋"/>
        <charset val="134"/>
      </rPr>
      <t>夜间作业</t>
    </r>
  </si>
  <si>
    <r>
      <rPr>
        <sz val="10"/>
        <rFont val="仿宋"/>
        <charset val="134"/>
      </rPr>
      <t>抢工期</t>
    </r>
  </si>
  <si>
    <r>
      <rPr>
        <sz val="10"/>
        <rFont val="仿宋"/>
        <charset val="134"/>
      </rPr>
      <t>监控系统</t>
    </r>
  </si>
  <si>
    <r>
      <rPr>
        <sz val="10"/>
        <rFont val="Times New Roman"/>
        <charset val="134"/>
      </rPr>
      <t>7</t>
    </r>
    <r>
      <rPr>
        <sz val="10"/>
        <rFont val="仿宋"/>
        <charset val="134"/>
      </rPr>
      <t>组摄像头</t>
    </r>
  </si>
  <si>
    <r>
      <rPr>
        <sz val="10"/>
        <rFont val="仿宋"/>
        <charset val="134"/>
      </rPr>
      <t>污泥斗</t>
    </r>
  </si>
  <si>
    <r>
      <rPr>
        <sz val="10"/>
        <rFont val="仿宋"/>
        <charset val="134"/>
      </rPr>
      <t>漏斗阀门电动装置</t>
    </r>
  </si>
  <si>
    <t>LFZ90-24W</t>
  </si>
  <si>
    <r>
      <rPr>
        <sz val="10"/>
        <rFont val="仿宋"/>
        <charset val="134"/>
      </rPr>
      <t>一体化设施上集装箱</t>
    </r>
  </si>
  <si>
    <t>3.2*3*2.8</t>
  </si>
  <si>
    <r>
      <rPr>
        <sz val="10"/>
        <rFont val="仿宋"/>
        <charset val="134"/>
      </rPr>
      <t>不锈钢门</t>
    </r>
  </si>
  <si>
    <r>
      <rPr>
        <sz val="10"/>
        <rFont val="Times New Roman"/>
        <charset val="134"/>
      </rPr>
      <t>5*3m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36</t>
    </r>
    <r>
      <rPr>
        <sz val="10"/>
        <rFont val="仿宋"/>
        <charset val="134"/>
      </rPr>
      <t>根</t>
    </r>
  </si>
  <si>
    <r>
      <rPr>
        <sz val="10"/>
        <rFont val="仿宋"/>
        <charset val="134"/>
      </rPr>
      <t>不锈钢水箱</t>
    </r>
  </si>
  <si>
    <r>
      <rPr>
        <sz val="10"/>
        <rFont val="Times New Roman"/>
        <charset val="134"/>
      </rPr>
      <t>1</t>
    </r>
    <r>
      <rPr>
        <sz val="10"/>
        <rFont val="仿宋"/>
        <charset val="134"/>
      </rPr>
      <t>吨</t>
    </r>
  </si>
  <si>
    <r>
      <rPr>
        <sz val="10"/>
        <rFont val="仿宋"/>
        <charset val="134"/>
      </rPr>
      <t>污水厂二钢结构棚</t>
    </r>
  </si>
  <si>
    <r>
      <rPr>
        <sz val="10"/>
        <rFont val="仿宋"/>
        <charset val="134"/>
      </rPr>
      <t>项</t>
    </r>
  </si>
  <si>
    <r>
      <rPr>
        <sz val="10"/>
        <rFont val="仿宋"/>
        <charset val="134"/>
      </rPr>
      <t>污泥池盖</t>
    </r>
  </si>
  <si>
    <r>
      <rPr>
        <sz val="10"/>
        <rFont val="Times New Roman"/>
        <charset val="134"/>
      </rPr>
      <t>1*1</t>
    </r>
    <r>
      <rPr>
        <sz val="10"/>
        <rFont val="仿宋"/>
        <charset val="134"/>
      </rPr>
      <t>；</t>
    </r>
    <r>
      <rPr>
        <sz val="10"/>
        <rFont val="Times New Roman"/>
        <charset val="134"/>
      </rPr>
      <t>1.4*1</t>
    </r>
  </si>
  <si>
    <r>
      <rPr>
        <sz val="10"/>
        <rFont val="仿宋"/>
        <charset val="134"/>
      </rPr>
      <t>值警亭</t>
    </r>
  </si>
  <si>
    <t>3*3*2</t>
  </si>
  <si>
    <r>
      <rPr>
        <sz val="10"/>
        <rFont val="仿宋"/>
        <charset val="134"/>
      </rPr>
      <t>铁床</t>
    </r>
  </si>
  <si>
    <t>1.7*2*1.2</t>
  </si>
  <si>
    <r>
      <rPr>
        <sz val="10"/>
        <rFont val="仿宋"/>
        <charset val="134"/>
      </rPr>
      <t>挂式空调</t>
    </r>
  </si>
  <si>
    <r>
      <rPr>
        <sz val="10"/>
        <rFont val="仿宋"/>
        <charset val="134"/>
      </rPr>
      <t>书桌</t>
    </r>
  </si>
  <si>
    <r>
      <rPr>
        <sz val="10"/>
        <rFont val="Times New Roman"/>
        <charset val="134"/>
      </rPr>
      <t xml:space="preserve">0.8*1 </t>
    </r>
    <r>
      <rPr>
        <sz val="10"/>
        <rFont val="仿宋"/>
        <charset val="134"/>
      </rPr>
      <t>木质</t>
    </r>
  </si>
  <si>
    <r>
      <rPr>
        <sz val="10"/>
        <rFont val="仿宋"/>
        <charset val="134"/>
      </rPr>
      <t>一体化泵站</t>
    </r>
  </si>
  <si>
    <r>
      <rPr>
        <sz val="10"/>
        <rFont val="仿宋"/>
        <charset val="134"/>
      </rPr>
      <t>非标集成</t>
    </r>
    <r>
      <rPr>
        <sz val="10"/>
        <rFont val="Times New Roman"/>
        <charset val="134"/>
      </rPr>
      <t>15.3</t>
    </r>
    <r>
      <rPr>
        <sz val="10"/>
        <rFont val="仿宋"/>
        <charset val="134"/>
      </rPr>
      <t>高，</t>
    </r>
    <r>
      <rPr>
        <sz val="10"/>
        <rFont val="Times New Roman"/>
        <charset val="134"/>
      </rPr>
      <t>25000m3/</t>
    </r>
    <r>
      <rPr>
        <sz val="10"/>
        <rFont val="仿宋"/>
        <charset val="134"/>
      </rPr>
      <t>天</t>
    </r>
  </si>
  <si>
    <r>
      <rPr>
        <sz val="10"/>
        <rFont val="仿宋"/>
        <charset val="134"/>
      </rPr>
      <t>自动格栅（定制）</t>
    </r>
  </si>
  <si>
    <r>
      <rPr>
        <sz val="10"/>
        <rFont val="Times New Roman"/>
        <charset val="134"/>
      </rPr>
      <t>HG-1100,1125m3/h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10mm</t>
    </r>
  </si>
  <si>
    <r>
      <rPr>
        <sz val="10"/>
        <rFont val="Times New Roman"/>
        <charset val="134"/>
      </rPr>
      <t>WQ2260-4130-200-Z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Q=300m3/h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H=15m,P=18.5kw</t>
    </r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</si>
  <si>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63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</si>
  <si>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智能一体化污水处理设施主机</t>
    </r>
  </si>
  <si>
    <t>DJ-EIE5000</t>
  </si>
  <si>
    <r>
      <rPr>
        <sz val="10"/>
        <rFont val="仿宋"/>
        <charset val="134"/>
      </rPr>
      <t>现场定制</t>
    </r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</si>
  <si>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66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</si>
  <si>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反洗装置</t>
    </r>
  </si>
  <si>
    <r>
      <rPr>
        <sz val="10"/>
        <rFont val="仿宋"/>
        <charset val="134"/>
      </rPr>
      <t>出水堰槽</t>
    </r>
  </si>
  <si>
    <r>
      <rPr>
        <sz val="10"/>
        <rFont val="仿宋"/>
        <charset val="134"/>
      </rPr>
      <t>污泥泵（位于肖河备用）</t>
    </r>
  </si>
  <si>
    <r>
      <rPr>
        <sz val="10"/>
        <rFont val="Times New Roman"/>
        <charset val="134"/>
      </rPr>
      <t>100m3/h</t>
    </r>
    <r>
      <rPr>
        <sz val="10"/>
        <rFont val="仿宋"/>
        <charset val="134"/>
      </rPr>
      <t>；</t>
    </r>
    <r>
      <rPr>
        <sz val="10"/>
        <rFont val="Times New Roman"/>
        <charset val="134"/>
      </rPr>
      <t>WQ2260-2124-100-Z</t>
    </r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</si>
  <si>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78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</si>
  <si>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非标集成，</t>
    </r>
    <r>
      <rPr>
        <sz val="10"/>
        <rFont val="Times New Roman"/>
        <charset val="134"/>
      </rPr>
      <t>1.5M</t>
    </r>
    <r>
      <rPr>
        <sz val="10"/>
        <rFont val="仿宋"/>
        <charset val="134"/>
      </rPr>
      <t>带式浓缩机</t>
    </r>
    <r>
      <rPr>
        <sz val="10"/>
        <rFont val="Times New Roman"/>
        <charset val="134"/>
      </rPr>
      <t>6700*1900*2300</t>
    </r>
    <r>
      <rPr>
        <sz val="10"/>
        <rFont val="仿宋"/>
        <charset val="134"/>
      </rPr>
      <t>，滤带，调偏、停机装置</t>
    </r>
  </si>
  <si>
    <r>
      <rPr>
        <sz val="10"/>
        <rFont val="仿宋"/>
        <charset val="134"/>
      </rPr>
      <t>空气压缩机</t>
    </r>
  </si>
  <si>
    <t>W-0.36/8</t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</si>
  <si>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81</t>
    </r>
    <r>
      <rPr>
        <sz val="10"/>
        <rFont val="仿宋"/>
        <charset val="134"/>
      </rPr>
      <t>评估</t>
    </r>
  </si>
  <si>
    <r>
      <rPr>
        <sz val="10"/>
        <rFont val="Times New Roman"/>
        <charset val="134"/>
      </rPr>
      <t>G</t>
    </r>
    <r>
      <rPr>
        <sz val="10"/>
        <rFont val="仿宋"/>
        <charset val="134"/>
      </rPr>
      <t>型</t>
    </r>
    <r>
      <rPr>
        <sz val="10"/>
        <rFont val="Times New Roman"/>
        <charset val="134"/>
      </rPr>
      <t>C30-1</t>
    </r>
  </si>
  <si>
    <r>
      <rPr>
        <sz val="10"/>
        <rFont val="仿宋"/>
        <charset val="134"/>
      </rPr>
      <t>非标集成（箱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罐）</t>
    </r>
  </si>
  <si>
    <r>
      <rPr>
        <sz val="10"/>
        <rFont val="仿宋"/>
        <charset val="134"/>
      </rPr>
      <t>电控系统含电缆等</t>
    </r>
  </si>
  <si>
    <r>
      <rPr>
        <sz val="10"/>
        <rFont val="仿宋"/>
        <charset val="134"/>
      </rPr>
      <t>风量：</t>
    </r>
    <r>
      <rPr>
        <sz val="10"/>
        <rFont val="Times New Roman"/>
        <charset val="134"/>
      </rPr>
      <t>30m3/min,</t>
    </r>
    <r>
      <rPr>
        <sz val="10"/>
        <rFont val="仿宋"/>
        <charset val="134"/>
      </rPr>
      <t>风压：</t>
    </r>
    <r>
      <rPr>
        <sz val="10"/>
        <rFont val="Times New Roman"/>
        <charset val="134"/>
      </rPr>
      <t>40KPa,</t>
    </r>
    <r>
      <rPr>
        <sz val="10"/>
        <rFont val="仿宋"/>
        <charset val="134"/>
      </rPr>
      <t>功率：</t>
    </r>
    <r>
      <rPr>
        <sz val="10"/>
        <rFont val="Times New Roman"/>
        <charset val="134"/>
      </rPr>
      <t>30KW</t>
    </r>
    <r>
      <rPr>
        <sz val="10"/>
        <rFont val="仿宋"/>
        <charset val="134"/>
      </rPr>
      <t>；</t>
    </r>
    <r>
      <rPr>
        <sz val="10"/>
        <rFont val="Times New Roman"/>
        <charset val="134"/>
      </rPr>
      <t>MFSR-200-1</t>
    </r>
  </si>
  <si>
    <t>3*3.5*4</t>
  </si>
  <si>
    <r>
      <rPr>
        <sz val="10"/>
        <rFont val="仿宋"/>
        <charset val="134"/>
      </rPr>
      <t>特殊场地吊装</t>
    </r>
  </si>
  <si>
    <r>
      <rPr>
        <sz val="10"/>
        <rFont val="仿宋"/>
        <charset val="134"/>
      </rPr>
      <t>安装及组件</t>
    </r>
  </si>
  <si>
    <r>
      <rPr>
        <sz val="10"/>
        <rFont val="Times New Roman"/>
        <charset val="134"/>
      </rPr>
      <t>60</t>
    </r>
    <r>
      <rPr>
        <sz val="10"/>
        <rFont val="仿宋"/>
        <charset val="134"/>
      </rPr>
      <t>天菌种培育、药剂及调试运行</t>
    </r>
  </si>
  <si>
    <t>3.2*3*2.5</t>
  </si>
  <si>
    <r>
      <rPr>
        <sz val="10"/>
        <rFont val="Times New Roman"/>
        <charset val="134"/>
      </rPr>
      <t>6*3m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42</t>
    </r>
    <r>
      <rPr>
        <sz val="10"/>
        <rFont val="仿宋"/>
        <charset val="134"/>
      </rPr>
      <t>根</t>
    </r>
  </si>
  <si>
    <r>
      <rPr>
        <sz val="10"/>
        <rFont val="Times New Roman"/>
        <charset val="134"/>
      </rPr>
      <t>2*2</t>
    </r>
    <r>
      <rPr>
        <sz val="10"/>
        <rFont val="仿宋"/>
        <charset val="134"/>
      </rPr>
      <t>；</t>
    </r>
    <r>
      <rPr>
        <sz val="10"/>
        <rFont val="Times New Roman"/>
        <charset val="134"/>
      </rPr>
      <t>1*1</t>
    </r>
  </si>
  <si>
    <r>
      <rPr>
        <sz val="10"/>
        <rFont val="仿宋"/>
        <charset val="134"/>
      </rPr>
      <t>污水厂一钢结构棚</t>
    </r>
  </si>
  <si>
    <r>
      <rPr>
        <sz val="10"/>
        <rFont val="仿宋"/>
        <charset val="134"/>
      </rPr>
      <t>敷设高压电缆</t>
    </r>
  </si>
  <si>
    <t>YJV22-3*95/10KV</t>
  </si>
  <si>
    <r>
      <rPr>
        <sz val="10"/>
        <rFont val="仿宋"/>
        <charset val="134"/>
      </rPr>
      <t>高压出线柜</t>
    </r>
  </si>
  <si>
    <r>
      <rPr>
        <sz val="10"/>
        <rFont val="仿宋"/>
        <charset val="134"/>
      </rPr>
      <t>高压计量柜及负控装置</t>
    </r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</si>
  <si>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109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</si>
  <si>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低压进线柜</t>
    </r>
  </si>
  <si>
    <r>
      <rPr>
        <sz val="10"/>
        <rFont val="仿宋"/>
        <charset val="134"/>
      </rPr>
      <t>低压电容柜</t>
    </r>
  </si>
  <si>
    <r>
      <rPr>
        <sz val="10"/>
        <rFont val="仿宋"/>
        <charset val="134"/>
      </rPr>
      <t>埋设电缆管</t>
    </r>
  </si>
  <si>
    <t>DN175*6MM</t>
  </si>
  <si>
    <r>
      <rPr>
        <sz val="10"/>
        <rFont val="仿宋"/>
        <charset val="134"/>
      </rPr>
      <t>捞渣船</t>
    </r>
  </si>
  <si>
    <r>
      <rPr>
        <sz val="10"/>
        <rFont val="Times New Roman"/>
        <charset val="134"/>
      </rPr>
      <t>P370</t>
    </r>
    <r>
      <rPr>
        <sz val="10"/>
        <rFont val="仿宋"/>
        <charset val="134"/>
      </rPr>
      <t>，四冲程</t>
    </r>
    <r>
      <rPr>
        <sz val="10"/>
        <rFont val="Times New Roman"/>
        <charset val="134"/>
      </rPr>
      <t>4</t>
    </r>
    <r>
      <rPr>
        <sz val="10"/>
        <rFont val="仿宋"/>
        <charset val="134"/>
      </rPr>
      <t>马力</t>
    </r>
  </si>
  <si>
    <r>
      <rPr>
        <sz val="10"/>
        <rFont val="仿宋"/>
        <charset val="134"/>
      </rPr>
      <t>水下</t>
    </r>
    <r>
      <rPr>
        <sz val="10"/>
        <rFont val="Times New Roman"/>
        <charset val="134"/>
      </rPr>
      <t>2300*2000*1500</t>
    </r>
  </si>
  <si>
    <r>
      <rPr>
        <sz val="10"/>
        <rFont val="Times New Roman"/>
        <charset val="134"/>
      </rPr>
      <t>150WQ180-20-18.5(I)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Q=180M3,H=20m,N=18.5kw</t>
    </r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</si>
  <si>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118</t>
    </r>
    <r>
      <rPr>
        <sz val="10"/>
        <rFont val="仿宋"/>
        <charset val="134"/>
      </rPr>
      <t>评估</t>
    </r>
  </si>
  <si>
    <t>智能一体化污水处理设施</t>
  </si>
  <si>
    <r>
      <rPr>
        <sz val="10"/>
        <rFont val="Times New Roman"/>
        <charset val="134"/>
      </rPr>
      <t>DJ-EIE7000</t>
    </r>
    <r>
      <rPr>
        <sz val="10"/>
        <rFont val="仿宋"/>
        <charset val="134"/>
      </rPr>
      <t>，日处理</t>
    </r>
    <r>
      <rPr>
        <sz val="10"/>
        <rFont val="Times New Roman"/>
        <charset val="134"/>
      </rPr>
      <t>10000T</t>
    </r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</si>
  <si>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121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</si>
  <si>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定制，</t>
    </r>
    <r>
      <rPr>
        <sz val="10"/>
        <rFont val="Times New Roman"/>
        <charset val="134"/>
      </rPr>
      <t>4.5*3*3.5m ,RF77-2.2-29/XJ1300</t>
    </r>
  </si>
  <si>
    <r>
      <rPr>
        <sz val="10"/>
        <rFont val="仿宋"/>
        <charset val="134"/>
      </rPr>
      <t>直径</t>
    </r>
    <r>
      <rPr>
        <sz val="10"/>
        <rFont val="Times New Roman"/>
        <charset val="134"/>
      </rPr>
      <t>600cm</t>
    </r>
    <r>
      <rPr>
        <sz val="10"/>
        <rFont val="仿宋"/>
        <charset val="134"/>
      </rPr>
      <t>，防腐</t>
    </r>
  </si>
  <si>
    <t>150WQ150-24-18.5(I),Q=180m3,H=24m,N=18.5KW</t>
  </si>
  <si>
    <r>
      <rPr>
        <sz val="10"/>
        <rFont val="仿宋"/>
        <charset val="134"/>
      </rPr>
      <t>空压机</t>
    </r>
  </si>
  <si>
    <t>3KW</t>
  </si>
  <si>
    <r>
      <rPr>
        <sz val="10"/>
        <rFont val="仿宋"/>
        <charset val="134"/>
      </rPr>
      <t>一体化设施风机</t>
    </r>
  </si>
  <si>
    <t>QS=4M3/MIN,P=20KPa,N=4KW</t>
  </si>
  <si>
    <r>
      <rPr>
        <sz val="10"/>
        <rFont val="仿宋"/>
        <charset val="134"/>
      </rPr>
      <t>污泥脱水系统设备</t>
    </r>
  </si>
  <si>
    <r>
      <rPr>
        <sz val="10"/>
        <rFont val="仿宋"/>
        <charset val="134"/>
      </rPr>
      <t>非标集成，污泥压滤机</t>
    </r>
    <r>
      <rPr>
        <sz val="10"/>
        <rFont val="Times New Roman"/>
        <charset val="134"/>
      </rPr>
      <t>100M2</t>
    </r>
    <r>
      <rPr>
        <sz val="10"/>
        <rFont val="仿宋"/>
        <charset val="134"/>
      </rPr>
      <t>，自动拉板，</t>
    </r>
    <r>
      <rPr>
        <sz val="10"/>
        <rFont val="Times New Roman"/>
        <charset val="134"/>
      </rPr>
      <t>5510*1460*1523</t>
    </r>
    <r>
      <rPr>
        <sz val="10"/>
        <rFont val="仿宋"/>
        <charset val="134"/>
      </rPr>
      <t>，加底座和滤布；</t>
    </r>
    <r>
      <rPr>
        <sz val="10"/>
        <rFont val="Times New Roman"/>
        <charset val="134"/>
      </rPr>
      <t>XMYZS100/1000-UB</t>
    </r>
  </si>
  <si>
    <r>
      <rPr>
        <sz val="10"/>
        <rFont val="Times New Roman"/>
        <charset val="134"/>
      </rPr>
      <t>PAM</t>
    </r>
    <r>
      <rPr>
        <sz val="10"/>
        <rFont val="仿宋"/>
        <charset val="134"/>
      </rPr>
      <t>成套加药系统（定制）</t>
    </r>
  </si>
  <si>
    <r>
      <rPr>
        <sz val="10"/>
        <rFont val="Times New Roman"/>
        <charset val="134"/>
      </rPr>
      <t>1T,</t>
    </r>
    <r>
      <rPr>
        <sz val="10"/>
        <rFont val="仿宋"/>
        <charset val="134"/>
      </rPr>
      <t>钢管加固</t>
    </r>
    <r>
      <rPr>
        <sz val="10"/>
        <rFont val="Times New Roman"/>
        <charset val="134"/>
      </rPr>
      <t xml:space="preserve"> </t>
    </r>
  </si>
  <si>
    <r>
      <rPr>
        <sz val="10"/>
        <rFont val="仿宋"/>
        <charset val="134"/>
      </rPr>
      <t>并入</t>
    </r>
    <r>
      <rPr>
        <sz val="10"/>
        <rFont val="Times New Roman"/>
        <charset val="134"/>
      </rPr>
      <t>135</t>
    </r>
    <r>
      <rPr>
        <sz val="10"/>
        <rFont val="仿宋"/>
        <charset val="134"/>
      </rPr>
      <t>评估</t>
    </r>
  </si>
  <si>
    <r>
      <rPr>
        <sz val="10"/>
        <rFont val="仿宋"/>
        <charset val="134"/>
      </rPr>
      <t>污泥脱水系统底座和传送带</t>
    </r>
  </si>
  <si>
    <r>
      <rPr>
        <sz val="10"/>
        <rFont val="仿宋"/>
        <charset val="134"/>
      </rPr>
      <t>污泥脱水系统平台</t>
    </r>
  </si>
  <si>
    <t>7.9*2.8</t>
  </si>
  <si>
    <t>80WQ50-15</t>
  </si>
  <si>
    <r>
      <rPr>
        <sz val="10"/>
        <rFont val="仿宋"/>
        <charset val="134"/>
      </rPr>
      <t>其他污泥组件（螺旋垂直上料机等）</t>
    </r>
  </si>
  <si>
    <r>
      <rPr>
        <sz val="10"/>
        <rFont val="仿宋"/>
        <charset val="134"/>
      </rPr>
      <t>管道</t>
    </r>
  </si>
  <si>
    <r>
      <rPr>
        <sz val="10"/>
        <rFont val="Times New Roman"/>
        <charset val="134"/>
      </rPr>
      <t>R20cm,1cm</t>
    </r>
    <r>
      <rPr>
        <sz val="10"/>
        <rFont val="仿宋"/>
        <charset val="134"/>
      </rPr>
      <t>，</t>
    </r>
    <r>
      <rPr>
        <sz val="10"/>
        <rFont val="Times New Roman"/>
        <charset val="134"/>
      </rPr>
      <t>20m</t>
    </r>
  </si>
  <si>
    <r>
      <rPr>
        <sz val="10"/>
        <rFont val="仿宋"/>
        <charset val="134"/>
      </rPr>
      <t>离心泵</t>
    </r>
  </si>
  <si>
    <t>KQL50/200-5.5/2-Ⅵ</t>
  </si>
  <si>
    <r>
      <rPr>
        <sz val="10"/>
        <rFont val="Times New Roman"/>
        <charset val="134"/>
      </rPr>
      <t>30</t>
    </r>
    <r>
      <rPr>
        <sz val="10"/>
        <rFont val="仿宋"/>
        <charset val="134"/>
      </rPr>
      <t>天菌种培育、药剂及调试运行</t>
    </r>
  </si>
  <si>
    <r>
      <rPr>
        <sz val="10"/>
        <rFont val="仿宋"/>
        <charset val="134"/>
      </rPr>
      <t>特殊场地夜间作业</t>
    </r>
  </si>
  <si>
    <r>
      <rPr>
        <sz val="10"/>
        <rFont val="仿宋"/>
        <charset val="134"/>
      </rPr>
      <t>钢结构雨棚</t>
    </r>
  </si>
  <si>
    <r>
      <rPr>
        <sz val="10"/>
        <rFont val="Times New Roman"/>
        <charset val="134"/>
      </rPr>
      <t>4.8*19.2</t>
    </r>
    <r>
      <rPr>
        <sz val="10"/>
        <rFont val="仿宋"/>
        <charset val="134"/>
      </rPr>
      <t>米</t>
    </r>
  </si>
  <si>
    <r>
      <rPr>
        <sz val="10"/>
        <rFont val="仿宋"/>
        <charset val="134"/>
      </rPr>
      <t>不锈钢栏杆及门</t>
    </r>
  </si>
  <si>
    <r>
      <rPr>
        <sz val="10"/>
        <rFont val="Times New Roman"/>
        <charset val="134"/>
      </rPr>
      <t>H</t>
    </r>
    <r>
      <rPr>
        <sz val="10"/>
        <rFont val="仿宋"/>
        <charset val="134"/>
      </rPr>
      <t>：</t>
    </r>
    <r>
      <rPr>
        <sz val="10"/>
        <rFont val="Times New Roman"/>
        <charset val="134"/>
      </rPr>
      <t>0.85</t>
    </r>
  </si>
  <si>
    <t>m</t>
  </si>
  <si>
    <r>
      <rPr>
        <sz val="10"/>
        <rFont val="仿宋"/>
        <charset val="134"/>
      </rPr>
      <t>不锈钢大门</t>
    </r>
  </si>
  <si>
    <t>3*4</t>
  </si>
  <si>
    <r>
      <rPr>
        <sz val="10"/>
        <rFont val="仿宋"/>
        <charset val="134"/>
      </rPr>
      <t>集装箱</t>
    </r>
  </si>
  <si>
    <t>2.7*4*3</t>
  </si>
  <si>
    <r>
      <rPr>
        <sz val="10"/>
        <rFont val="仿宋"/>
        <charset val="134"/>
      </rPr>
      <t>座</t>
    </r>
  </si>
  <si>
    <r>
      <rPr>
        <sz val="10"/>
        <rFont val="仿宋"/>
        <charset val="134"/>
      </rPr>
      <t>低压配电柜</t>
    </r>
  </si>
  <si>
    <r>
      <rPr>
        <sz val="10"/>
        <rFont val="Times New Roman"/>
        <charset val="134"/>
      </rPr>
      <t>2.4*2.8</t>
    </r>
    <r>
      <rPr>
        <sz val="10"/>
        <rFont val="仿宋"/>
        <charset val="134"/>
      </rPr>
      <t>；</t>
    </r>
    <r>
      <rPr>
        <sz val="10"/>
        <rFont val="Times New Roman"/>
        <charset val="134"/>
      </rPr>
      <t>1*1.2</t>
    </r>
  </si>
  <si>
    <r>
      <rPr>
        <sz val="10"/>
        <rFont val="仿宋"/>
        <charset val="134"/>
      </rPr>
      <t>机器设备合计</t>
    </r>
  </si>
  <si>
    <t>/</t>
  </si>
  <si>
    <r>
      <rPr>
        <sz val="10"/>
        <rFont val="仿宋"/>
        <charset val="134"/>
      </rPr>
      <t>减</t>
    </r>
    <r>
      <rPr>
        <sz val="10"/>
        <rFont val="Times New Roman"/>
        <charset val="134"/>
      </rPr>
      <t>:</t>
    </r>
    <r>
      <rPr>
        <sz val="10"/>
        <rFont val="仿宋"/>
        <charset val="134"/>
      </rPr>
      <t>拆除及运输费用</t>
    </r>
  </si>
  <si>
    <r>
      <rPr>
        <b/>
        <sz val="10"/>
        <rFont val="仿宋"/>
        <charset val="134"/>
      </rPr>
      <t>机器设备净值合计</t>
    </r>
  </si>
  <si>
    <r>
      <rPr>
        <b/>
        <sz val="10"/>
        <rFont val="仿宋"/>
        <charset val="134"/>
      </rPr>
      <t>固定资产</t>
    </r>
    <r>
      <rPr>
        <b/>
        <sz val="10"/>
        <rFont val="Times New Roman"/>
        <charset val="134"/>
      </rPr>
      <t>——</t>
    </r>
    <r>
      <rPr>
        <b/>
        <sz val="10"/>
        <rFont val="仿宋"/>
        <charset val="134"/>
      </rPr>
      <t>设备评估结果明细表</t>
    </r>
  </si>
  <si>
    <r>
      <rPr>
        <sz val="10"/>
        <rFont val="仿宋"/>
        <charset val="134"/>
      </rPr>
      <t>评估基准日：</t>
    </r>
    <r>
      <rPr>
        <sz val="10"/>
        <rFont val="Times New Roman"/>
        <charset val="134"/>
      </rPr>
      <t>2025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08</t>
    </r>
    <r>
      <rPr>
        <sz val="10"/>
        <rFont val="仿宋"/>
        <charset val="134"/>
      </rPr>
      <t>月12日</t>
    </r>
  </si>
  <si>
    <r>
      <rPr>
        <sz val="10"/>
        <rFont val="仿宋"/>
        <charset val="134"/>
      </rPr>
      <t>被评估企业：长沙麓谷建设发展有限公司</t>
    </r>
  </si>
  <si>
    <r>
      <rPr>
        <sz val="10"/>
        <rFont val="仿宋"/>
        <charset val="134"/>
      </rPr>
      <t>被评估企业申报评估信息</t>
    </r>
  </si>
  <si>
    <r>
      <rPr>
        <sz val="10"/>
        <rFont val="仿宋"/>
        <charset val="134"/>
      </rPr>
      <t>评估机构评估信息</t>
    </r>
  </si>
  <si>
    <r>
      <rPr>
        <sz val="10"/>
        <rFont val="仿宋"/>
        <charset val="134"/>
      </rPr>
      <t>设备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编号</t>
    </r>
  </si>
  <si>
    <r>
      <rPr>
        <sz val="10"/>
        <rFont val="仿宋"/>
        <charset val="134"/>
      </rPr>
      <t>制造商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的名称</t>
    </r>
  </si>
  <si>
    <r>
      <rPr>
        <sz val="10"/>
        <rFont val="仿宋"/>
        <charset val="134"/>
      </rPr>
      <t>材料名称</t>
    </r>
  </si>
  <si>
    <r>
      <rPr>
        <sz val="10"/>
        <rFont val="仿宋"/>
        <charset val="134"/>
      </rPr>
      <t>购买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年月</t>
    </r>
  </si>
  <si>
    <r>
      <rPr>
        <sz val="10"/>
        <rFont val="仿宋"/>
        <charset val="134"/>
      </rPr>
      <t>启用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年月</t>
    </r>
  </si>
  <si>
    <r>
      <rPr>
        <sz val="10"/>
        <rFont val="仿宋"/>
        <charset val="134"/>
      </rPr>
      <t>账面值</t>
    </r>
  </si>
  <si>
    <r>
      <rPr>
        <sz val="10"/>
        <rFont val="仿宋"/>
        <charset val="134"/>
      </rPr>
      <t>重置全价</t>
    </r>
  </si>
  <si>
    <r>
      <rPr>
        <sz val="10"/>
        <rFont val="仿宋"/>
        <charset val="134"/>
      </rPr>
      <t>成新</t>
    </r>
  </si>
  <si>
    <r>
      <rPr>
        <sz val="10"/>
        <rFont val="仿宋"/>
        <charset val="134"/>
      </rPr>
      <t>评估价值</t>
    </r>
  </si>
  <si>
    <r>
      <rPr>
        <sz val="10"/>
        <rFont val="仿宋"/>
        <charset val="134"/>
      </rPr>
      <t>增减值</t>
    </r>
  </si>
  <si>
    <r>
      <rPr>
        <sz val="10"/>
        <rFont val="仿宋"/>
        <charset val="134"/>
      </rPr>
      <t>增减率</t>
    </r>
  </si>
  <si>
    <t>审计结果</t>
  </si>
  <si>
    <t>结论</t>
  </si>
  <si>
    <r>
      <rPr>
        <sz val="10"/>
        <rFont val="仿宋"/>
        <charset val="134"/>
      </rPr>
      <t>原值</t>
    </r>
  </si>
  <si>
    <r>
      <rPr>
        <sz val="10"/>
        <rFont val="仿宋"/>
        <charset val="134"/>
      </rPr>
      <t>净值</t>
    </r>
  </si>
  <si>
    <r>
      <rPr>
        <sz val="10"/>
        <rFont val="仿宋"/>
        <charset val="134"/>
      </rPr>
      <t>率</t>
    </r>
    <r>
      <rPr>
        <sz val="10"/>
        <rFont val="Times New Roman"/>
        <charset val="134"/>
      </rPr>
      <t>%</t>
    </r>
  </si>
  <si>
    <t>原值</t>
  </si>
  <si>
    <t>净值</t>
  </si>
  <si>
    <r>
      <rPr>
        <b/>
        <sz val="10"/>
        <rFont val="仿宋"/>
        <charset val="134"/>
      </rPr>
      <t>一、雷锋片区污水一体化处理系统设备</t>
    </r>
  </si>
  <si>
    <r>
      <rPr>
        <b/>
        <sz val="10"/>
        <rFont val="仿宋"/>
        <charset val="134"/>
      </rPr>
      <t>（一）望雷污水处理站</t>
    </r>
  </si>
  <si>
    <r>
      <rPr>
        <sz val="10"/>
        <rFont val="仿宋"/>
        <charset val="134"/>
      </rPr>
      <t>湖南鼎诚合力环保科技发展有限公司</t>
    </r>
  </si>
  <si>
    <r>
      <rPr>
        <sz val="10"/>
        <rFont val="仿宋"/>
        <charset val="134"/>
      </rPr>
      <t>不锈钢</t>
    </r>
  </si>
  <si>
    <r>
      <rPr>
        <sz val="10"/>
        <rFont val="仿宋"/>
        <charset val="134"/>
      </rPr>
      <t>宣普环保</t>
    </r>
  </si>
  <si>
    <r>
      <rPr>
        <sz val="10"/>
        <rFont val="仿宋"/>
        <charset val="134"/>
      </rPr>
      <t>上海凯泉泵业（集团）有限公司</t>
    </r>
  </si>
  <si>
    <r>
      <rPr>
        <sz val="10"/>
        <rFont val="仿宋"/>
        <charset val="134"/>
      </rPr>
      <t>铸铁、不锈钢及其他材质</t>
    </r>
  </si>
  <si>
    <r>
      <rPr>
        <sz val="10"/>
        <rFont val="仿宋"/>
        <charset val="134"/>
      </rPr>
      <t>镀锌钢管</t>
    </r>
  </si>
  <si>
    <r>
      <rPr>
        <sz val="10"/>
        <rFont val="仿宋"/>
        <charset val="134"/>
      </rPr>
      <t>南京蓝莹</t>
    </r>
  </si>
  <si>
    <r>
      <rPr>
        <sz val="10"/>
        <rFont val="仿宋"/>
        <charset val="134"/>
      </rPr>
      <t>安徽皖科</t>
    </r>
  </si>
  <si>
    <r>
      <rPr>
        <sz val="10"/>
        <rFont val="仿宋"/>
        <charset val="134"/>
      </rPr>
      <t>碳钢</t>
    </r>
  </si>
  <si>
    <r>
      <rPr>
        <sz val="10"/>
        <rFont val="仿宋"/>
        <charset val="134"/>
      </rPr>
      <t>碳钢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玻璃</t>
    </r>
  </si>
  <si>
    <r>
      <rPr>
        <sz val="10"/>
        <rFont val="仿宋"/>
        <charset val="134"/>
      </rPr>
      <t>铸铁</t>
    </r>
  </si>
  <si>
    <t>PP</t>
  </si>
  <si>
    <r>
      <rPr>
        <sz val="10"/>
        <rFont val="仿宋"/>
        <charset val="134"/>
      </rPr>
      <t>国标</t>
    </r>
  </si>
  <si>
    <r>
      <rPr>
        <sz val="10"/>
        <rFont val="仿宋"/>
        <charset val="134"/>
      </rPr>
      <t>碳钢衬胶</t>
    </r>
  </si>
  <si>
    <r>
      <rPr>
        <sz val="10"/>
        <rFont val="仿宋"/>
        <charset val="134"/>
      </rPr>
      <t>碳钢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铸铁</t>
    </r>
    <r>
      <rPr>
        <sz val="10"/>
        <rFont val="Times New Roman"/>
        <charset val="134"/>
      </rPr>
      <t>+HDPE</t>
    </r>
  </si>
  <si>
    <r>
      <rPr>
        <sz val="10"/>
        <rFont val="仿宋"/>
        <charset val="134"/>
      </rPr>
      <t>上海凯泉泵业有限公司</t>
    </r>
  </si>
  <si>
    <r>
      <rPr>
        <sz val="10"/>
        <rFont val="仿宋"/>
        <charset val="134"/>
      </rPr>
      <t>凯聚达科技</t>
    </r>
  </si>
  <si>
    <r>
      <rPr>
        <sz val="10"/>
        <rFont val="仿宋"/>
        <charset val="134"/>
      </rPr>
      <t>塑料</t>
    </r>
  </si>
  <si>
    <r>
      <rPr>
        <sz val="10"/>
        <rFont val="仿宋"/>
        <charset val="134"/>
      </rPr>
      <t>山东磊博电机</t>
    </r>
  </si>
  <si>
    <r>
      <rPr>
        <sz val="10"/>
        <rFont val="仿宋"/>
        <charset val="134"/>
      </rPr>
      <t>上海肃威泵业</t>
    </r>
  </si>
  <si>
    <r>
      <rPr>
        <sz val="10"/>
        <rFont val="仿宋"/>
        <charset val="134"/>
      </rPr>
      <t>江苏通用环保</t>
    </r>
  </si>
  <si>
    <t>配电柜</t>
  </si>
  <si>
    <t>提升泵电柜</t>
  </si>
  <si>
    <t>一体化电柜</t>
  </si>
  <si>
    <r>
      <rPr>
        <sz val="10"/>
        <rFont val="仿宋"/>
        <charset val="134"/>
      </rPr>
      <t>曝气装置</t>
    </r>
  </si>
  <si>
    <r>
      <rPr>
        <sz val="10"/>
        <rFont val="仿宋"/>
        <charset val="134"/>
      </rPr>
      <t>非标集成，位于调节池内</t>
    </r>
  </si>
  <si>
    <t>PVC+EPDM</t>
  </si>
  <si>
    <t>不在移交范围内</t>
  </si>
  <si>
    <r>
      <rPr>
        <sz val="10"/>
        <rFont val="仿宋"/>
        <charset val="134"/>
      </rPr>
      <t>碳钢</t>
    </r>
    <r>
      <rPr>
        <sz val="10"/>
        <rFont val="Times New Roman"/>
        <charset val="134"/>
      </rPr>
      <t>+PVC</t>
    </r>
  </si>
  <si>
    <r>
      <rPr>
        <sz val="10"/>
        <rFont val="仿宋"/>
        <charset val="134"/>
      </rPr>
      <t>麓谷建工</t>
    </r>
  </si>
  <si>
    <r>
      <rPr>
        <sz val="10"/>
        <rFont val="仿宋"/>
        <charset val="134"/>
      </rPr>
      <t>扬州兰阀电力</t>
    </r>
  </si>
  <si>
    <r>
      <rPr>
        <sz val="10"/>
        <rFont val="仿宋"/>
        <charset val="134"/>
      </rPr>
      <t>镀锌钢</t>
    </r>
  </si>
  <si>
    <r>
      <rPr>
        <sz val="10"/>
        <rFont val="仿宋"/>
        <charset val="134"/>
      </rPr>
      <t>钢</t>
    </r>
  </si>
  <si>
    <r>
      <rPr>
        <sz val="10"/>
        <rFont val="仿宋"/>
        <charset val="134"/>
      </rPr>
      <t>架设导线</t>
    </r>
  </si>
  <si>
    <t>JKLYJ-95/10KV</t>
  </si>
  <si>
    <t>银联电力</t>
  </si>
  <si>
    <r>
      <rPr>
        <sz val="10"/>
        <rFont val="仿宋"/>
        <charset val="134"/>
      </rPr>
      <t>铝</t>
    </r>
  </si>
  <si>
    <r>
      <rPr>
        <sz val="10"/>
        <rFont val="仿宋"/>
        <charset val="134"/>
      </rPr>
      <t>敷设高压电缆</t>
    </r>
    <r>
      <rPr>
        <sz val="10"/>
        <rFont val="Times New Roman"/>
        <charset val="134"/>
      </rPr>
      <t>360</t>
    </r>
    <r>
      <rPr>
        <sz val="10"/>
        <rFont val="仿宋"/>
        <charset val="134"/>
      </rPr>
      <t>米</t>
    </r>
  </si>
  <si>
    <r>
      <rPr>
        <sz val="10"/>
        <rFont val="仿宋"/>
        <charset val="134"/>
      </rPr>
      <t>银联电力</t>
    </r>
  </si>
  <si>
    <r>
      <rPr>
        <sz val="10"/>
        <rFont val="仿宋"/>
        <charset val="134"/>
      </rPr>
      <t>铜</t>
    </r>
  </si>
  <si>
    <r>
      <rPr>
        <sz val="10"/>
        <rFont val="仿宋"/>
        <charset val="134"/>
      </rPr>
      <t>杆上变压器</t>
    </r>
  </si>
  <si>
    <t>S13-200KVA</t>
  </si>
  <si>
    <r>
      <rPr>
        <sz val="10"/>
        <rFont val="仿宋"/>
        <charset val="134"/>
      </rPr>
      <t>杆上计量箱</t>
    </r>
  </si>
  <si>
    <r>
      <rPr>
        <sz val="10"/>
        <rFont val="Times New Roman"/>
        <charset val="134"/>
      </rPr>
      <t xml:space="preserve"> DN175*6MM</t>
    </r>
    <r>
      <rPr>
        <sz val="10"/>
        <rFont val="仿宋"/>
        <charset val="134"/>
      </rPr>
      <t>厚</t>
    </r>
  </si>
  <si>
    <r>
      <rPr>
        <sz val="10"/>
        <rFont val="仿宋"/>
        <charset val="134"/>
      </rPr>
      <t>埋设电缆管</t>
    </r>
    <r>
      <rPr>
        <sz val="10"/>
        <rFont val="Times New Roman"/>
        <charset val="134"/>
      </rPr>
      <t>28</t>
    </r>
    <r>
      <rPr>
        <sz val="10"/>
        <rFont val="仿宋"/>
        <charset val="134"/>
      </rPr>
      <t>米</t>
    </r>
  </si>
  <si>
    <r>
      <rPr>
        <sz val="10"/>
        <rFont val="Times New Roman"/>
        <charset val="134"/>
      </rPr>
      <t>CPVC167*6MM</t>
    </r>
    <r>
      <rPr>
        <sz val="10"/>
        <rFont val="仿宋"/>
        <charset val="134"/>
      </rPr>
      <t>厚</t>
    </r>
  </si>
  <si>
    <t>CPVC</t>
  </si>
  <si>
    <r>
      <rPr>
        <sz val="10"/>
        <rFont val="仿宋"/>
        <charset val="134"/>
      </rPr>
      <t>彩钢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不锈钢</t>
    </r>
  </si>
  <si>
    <r>
      <rPr>
        <sz val="10"/>
        <rFont val="仿宋"/>
        <charset val="134"/>
      </rPr>
      <t>美的</t>
    </r>
  </si>
  <si>
    <r>
      <rPr>
        <b/>
        <sz val="10"/>
        <rFont val="仿宋"/>
        <charset val="134"/>
      </rPr>
      <t>（二）雷锋污水处理站</t>
    </r>
  </si>
  <si>
    <r>
      <rPr>
        <sz val="10"/>
        <rFont val="仿宋"/>
        <charset val="134"/>
      </rPr>
      <t>河海给排水设备有限公司</t>
    </r>
  </si>
  <si>
    <r>
      <rPr>
        <sz val="10"/>
        <rFont val="仿宋"/>
        <charset val="134"/>
      </rPr>
      <t>铸铁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玻璃钢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不锈钢</t>
    </r>
  </si>
  <si>
    <r>
      <rPr>
        <sz val="10"/>
        <rFont val="仿宋"/>
        <charset val="134"/>
      </rPr>
      <t>浙江罗迪机电</t>
    </r>
  </si>
  <si>
    <r>
      <rPr>
        <sz val="10"/>
        <rFont val="仿宋"/>
        <charset val="134"/>
      </rPr>
      <t>碳钢</t>
    </r>
    <r>
      <rPr>
        <sz val="10"/>
        <rFont val="Times New Roman"/>
        <charset val="134"/>
      </rPr>
      <t>+PDFE</t>
    </r>
  </si>
  <si>
    <r>
      <rPr>
        <sz val="10"/>
        <rFont val="仿宋"/>
        <charset val="134"/>
      </rPr>
      <t>碳钢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铸铁</t>
    </r>
    <r>
      <rPr>
        <sz val="10"/>
        <rFont val="Times New Roman"/>
        <charset val="134"/>
      </rPr>
      <t>+PVC</t>
    </r>
  </si>
  <si>
    <r>
      <rPr>
        <sz val="10"/>
        <rFont val="仿宋"/>
        <charset val="134"/>
      </rPr>
      <t>定制，位于调节池内</t>
    </r>
  </si>
  <si>
    <r>
      <rPr>
        <sz val="10"/>
        <rFont val="仿宋"/>
        <charset val="134"/>
      </rPr>
      <t>碳钢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不锈钢</t>
    </r>
  </si>
  <si>
    <r>
      <rPr>
        <sz val="10"/>
        <rFont val="仿宋"/>
        <charset val="134"/>
      </rPr>
      <t>架设导线</t>
    </r>
    <r>
      <rPr>
        <sz val="10"/>
        <rFont val="Times New Roman"/>
        <charset val="134"/>
      </rPr>
      <t>1701</t>
    </r>
    <r>
      <rPr>
        <sz val="10"/>
        <rFont val="仿宋"/>
        <charset val="134"/>
      </rPr>
      <t>米</t>
    </r>
  </si>
  <si>
    <r>
      <rPr>
        <b/>
        <sz val="10"/>
        <rFont val="仿宋"/>
        <charset val="134"/>
      </rPr>
      <t>二、肖河水质提标处理系统设备</t>
    </r>
  </si>
  <si>
    <r>
      <rPr>
        <sz val="10"/>
        <rFont val="仿宋"/>
        <charset val="134"/>
      </rPr>
      <t>百胜动力机电销售部</t>
    </r>
  </si>
  <si>
    <t>PPR</t>
  </si>
  <si>
    <r>
      <rPr>
        <sz val="10"/>
        <rFont val="仿宋"/>
        <charset val="134"/>
      </rPr>
      <t>南方中金环境股份有限公司</t>
    </r>
  </si>
  <si>
    <r>
      <rPr>
        <sz val="10"/>
        <rFont val="仿宋"/>
        <charset val="134"/>
      </rPr>
      <t>碳钢</t>
    </r>
    <r>
      <rPr>
        <sz val="10"/>
        <rFont val="Times New Roman"/>
        <charset val="134"/>
      </rPr>
      <t>+</t>
    </r>
    <r>
      <rPr>
        <sz val="10"/>
        <rFont val="仿宋"/>
        <charset val="134"/>
      </rPr>
      <t>其他高分子材料</t>
    </r>
  </si>
  <si>
    <t>PVC</t>
  </si>
  <si>
    <r>
      <rPr>
        <sz val="10"/>
        <rFont val="仿宋"/>
        <charset val="134"/>
      </rPr>
      <t>上海阳光</t>
    </r>
  </si>
  <si>
    <r>
      <rPr>
        <sz val="10"/>
        <rFont val="仿宋"/>
        <charset val="134"/>
      </rPr>
      <t>国标、南亚管材</t>
    </r>
  </si>
  <si>
    <t>在移交范围内</t>
  </si>
  <si>
    <r>
      <rPr>
        <sz val="10"/>
        <rFont val="仿宋"/>
        <charset val="134"/>
      </rPr>
      <t>电缆</t>
    </r>
    <r>
      <rPr>
        <sz val="10"/>
        <rFont val="Times New Roman"/>
        <charset val="134"/>
      </rPr>
      <t xml:space="preserve"> VLV22-4*240/1kV</t>
    </r>
  </si>
  <si>
    <t>VLV22-4*240/1kV</t>
  </si>
  <si>
    <r>
      <rPr>
        <sz val="10"/>
        <rFont val="仿宋"/>
        <charset val="134"/>
      </rPr>
      <t>电缆</t>
    </r>
    <r>
      <rPr>
        <sz val="10"/>
        <rFont val="Times New Roman"/>
        <charset val="134"/>
      </rPr>
      <t xml:space="preserve"> VV22-4*95/1kV</t>
    </r>
  </si>
  <si>
    <t xml:space="preserve"> VV22-4*95/1kV</t>
  </si>
  <si>
    <r>
      <rPr>
        <sz val="10"/>
        <rFont val="仿宋"/>
        <charset val="134"/>
      </rPr>
      <t>电力电缆套管</t>
    </r>
    <r>
      <rPr>
        <sz val="10"/>
        <rFont val="Times New Roman"/>
        <charset val="134"/>
      </rPr>
      <t xml:space="preserve"> CPVC110*5mm</t>
    </r>
    <r>
      <rPr>
        <sz val="10"/>
        <rFont val="仿宋"/>
        <charset val="134"/>
      </rPr>
      <t>厚</t>
    </r>
  </si>
  <si>
    <r>
      <rPr>
        <sz val="10"/>
        <rFont val="Times New Roman"/>
        <charset val="134"/>
      </rPr>
      <t xml:space="preserve"> CPVC110*5mm</t>
    </r>
    <r>
      <rPr>
        <sz val="10"/>
        <rFont val="仿宋"/>
        <charset val="134"/>
      </rPr>
      <t>厚</t>
    </r>
  </si>
  <si>
    <r>
      <rPr>
        <sz val="10"/>
        <rFont val="仿宋"/>
        <charset val="134"/>
      </rPr>
      <t>镀锌钢管</t>
    </r>
    <r>
      <rPr>
        <sz val="10"/>
        <rFont val="Times New Roman"/>
        <charset val="134"/>
      </rPr>
      <t xml:space="preserve">  DN110</t>
    </r>
  </si>
  <si>
    <t>DN110</t>
  </si>
  <si>
    <t>被评估企业填表人：邓俊宇</t>
  </si>
  <si>
    <r>
      <rPr>
        <sz val="10"/>
        <rFont val="仿宋"/>
        <charset val="134"/>
      </rPr>
      <t>填表日期：</t>
    </r>
    <r>
      <rPr>
        <sz val="10"/>
        <rFont val="Times New Roman"/>
        <charset val="134"/>
      </rPr>
      <t>2025</t>
    </r>
    <r>
      <rPr>
        <sz val="10"/>
        <rFont val="仿宋"/>
        <charset val="134"/>
      </rPr>
      <t>年</t>
    </r>
    <r>
      <rPr>
        <sz val="10"/>
        <rFont val="Times New Roman"/>
        <charset val="134"/>
      </rPr>
      <t>4</t>
    </r>
    <r>
      <rPr>
        <sz val="10"/>
        <rFont val="仿宋"/>
        <charset val="134"/>
      </rPr>
      <t>月</t>
    </r>
    <r>
      <rPr>
        <sz val="10"/>
        <rFont val="Times New Roman"/>
        <charset val="134"/>
      </rPr>
      <t>15</t>
    </r>
    <r>
      <rPr>
        <sz val="10"/>
        <rFont val="仿宋"/>
        <charset val="134"/>
      </rPr>
      <t>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</si>
</sst>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m"/>
    <numFmt numFmtId="178" formatCode="#,##0.00_);[Red]\(#,##0.00\)"/>
    <numFmt numFmtId="179" formatCode="#,##0.00_ "/>
    <numFmt numFmtId="180" formatCode="0.00_ "/>
  </numFmts>
  <fonts count="38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Times New Roman"/>
      <charset val="134"/>
    </font>
    <font>
      <sz val="10"/>
      <name val="黑体"/>
      <charset val="134"/>
    </font>
    <font>
      <b/>
      <sz val="10"/>
      <name val="Times New Roman"/>
      <charset val="134"/>
    </font>
    <font>
      <sz val="10"/>
      <name val="仿宋"/>
      <charset val="134"/>
    </font>
    <font>
      <sz val="10"/>
      <name val="FangSong"/>
      <charset val="134"/>
    </font>
    <font>
      <sz val="11"/>
      <name val="FangSong"/>
      <charset val="134"/>
    </font>
    <font>
      <sz val="9"/>
      <name val="华文仿宋"/>
      <charset val="134"/>
    </font>
    <font>
      <sz val="9"/>
      <name val="黑体"/>
      <charset val="134"/>
    </font>
    <font>
      <sz val="9"/>
      <name val="Arial Narrow"/>
      <charset val="134"/>
    </font>
    <font>
      <b/>
      <sz val="11"/>
      <name val="Arial Narrow"/>
      <charset val="134"/>
    </font>
    <font>
      <sz val="10"/>
      <name val="宋体"/>
      <charset val="134"/>
    </font>
    <font>
      <sz val="9"/>
      <name val="FangSong"/>
      <charset val="134"/>
    </font>
    <font>
      <sz val="11"/>
      <name val="Arial Narrow"/>
      <charset val="134"/>
    </font>
    <font>
      <b/>
      <sz val="9"/>
      <name val="Arial Narro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 diagonalUp="1"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 style="hair">
        <color auto="1"/>
      </diagonal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 diagonalUp="1"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 style="hair">
        <color auto="1"/>
      </diagonal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hair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35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6" applyNumberFormat="0" applyFill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6" borderId="38" applyNumberFormat="0" applyAlignment="0" applyProtection="0">
      <alignment vertical="center"/>
    </xf>
    <xf numFmtId="0" fontId="26" fillId="7" borderId="39" applyNumberFormat="0" applyAlignment="0" applyProtection="0">
      <alignment vertical="center"/>
    </xf>
    <xf numFmtId="0" fontId="27" fillId="7" borderId="38" applyNumberFormat="0" applyAlignment="0" applyProtection="0">
      <alignment vertical="center"/>
    </xf>
    <xf numFmtId="0" fontId="28" fillId="8" borderId="40" applyNumberFormat="0" applyAlignment="0" applyProtection="0">
      <alignment vertical="center"/>
    </xf>
    <xf numFmtId="0" fontId="29" fillId="0" borderId="41" applyNumberFormat="0" applyFill="0" applyAlignment="0" applyProtection="0">
      <alignment vertical="center"/>
    </xf>
    <xf numFmtId="0" fontId="30" fillId="0" borderId="42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16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43" fontId="3" fillId="0" borderId="0" xfId="0" applyNumberFormat="1" applyFont="1" applyFill="1" applyAlignment="1">
      <alignment horizontal="right" vertical="center"/>
    </xf>
    <xf numFmtId="43" fontId="3" fillId="0" borderId="0" xfId="0" applyNumberFormat="1" applyFont="1" applyFill="1">
      <alignment vertical="center"/>
    </xf>
    <xf numFmtId="176" fontId="4" fillId="0" borderId="0" xfId="0" applyNumberFormat="1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49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left" vertical="center"/>
    </xf>
    <xf numFmtId="0" fontId="5" fillId="0" borderId="8" xfId="49" applyFont="1" applyFill="1" applyBorder="1" applyAlignment="1">
      <alignment horizontal="left" vertical="center"/>
    </xf>
    <xf numFmtId="0" fontId="5" fillId="0" borderId="9" xfId="49" applyFont="1" applyFill="1" applyBorder="1" applyAlignment="1">
      <alignment horizontal="left" vertical="center" wrapText="1"/>
    </xf>
    <xf numFmtId="49" fontId="3" fillId="0" borderId="10" xfId="0" applyNumberFormat="1" applyFont="1" applyFill="1" applyBorder="1" applyAlignment="1">
      <alignment horizontal="center" vertical="center" wrapText="1" shrinkToFit="1"/>
    </xf>
    <xf numFmtId="49" fontId="3" fillId="0" borderId="10" xfId="0" applyNumberFormat="1" applyFont="1" applyFill="1" applyBorder="1" applyAlignment="1">
      <alignment horizontal="center" vertical="center" shrinkToFit="1"/>
    </xf>
    <xf numFmtId="49" fontId="6" fillId="0" borderId="10" xfId="0" applyNumberFormat="1" applyFont="1" applyFill="1" applyBorder="1" applyAlignment="1">
      <alignment horizontal="center" vertical="center" wrapText="1" shrinkToFit="1"/>
    </xf>
    <xf numFmtId="0" fontId="3" fillId="2" borderId="5" xfId="49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49" fontId="3" fillId="2" borderId="10" xfId="0" applyNumberFormat="1" applyFont="1" applyFill="1" applyBorder="1" applyAlignment="1">
      <alignment horizontal="center" vertical="center" wrapText="1" shrinkToFit="1"/>
    </xf>
    <xf numFmtId="0" fontId="3" fillId="2" borderId="6" xfId="0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 shrinkToFit="1"/>
    </xf>
    <xf numFmtId="49" fontId="3" fillId="2" borderId="10" xfId="0" applyNumberFormat="1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centerContinuous" vertical="center"/>
    </xf>
    <xf numFmtId="43" fontId="3" fillId="0" borderId="0" xfId="0" applyNumberFormat="1" applyFont="1" applyFill="1" applyAlignment="1">
      <alignment horizontal="centerContinuous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Continuous" vertical="center"/>
    </xf>
    <xf numFmtId="43" fontId="3" fillId="0" borderId="2" xfId="0" applyNumberFormat="1" applyFont="1" applyFill="1" applyBorder="1" applyAlignment="1">
      <alignment horizontal="right" vertical="center"/>
    </xf>
    <xf numFmtId="43" fontId="3" fillId="0" borderId="2" xfId="0" applyNumberFormat="1" applyFont="1" applyFill="1" applyBorder="1" applyAlignment="1">
      <alignment horizontal="centerContinuous" vertical="center"/>
    </xf>
    <xf numFmtId="0" fontId="3" fillId="0" borderId="12" xfId="0" applyFont="1" applyFill="1" applyBorder="1" applyAlignment="1">
      <alignment horizontal="centerContinuous" vertical="center"/>
    </xf>
    <xf numFmtId="0" fontId="3" fillId="0" borderId="13" xfId="0" applyFont="1" applyFill="1" applyBorder="1" applyAlignment="1">
      <alignment horizontal="centerContinuous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43" fontId="3" fillId="0" borderId="4" xfId="0" applyNumberFormat="1" applyFont="1" applyFill="1" applyBorder="1" applyAlignment="1">
      <alignment horizontal="center" vertical="center"/>
    </xf>
    <xf numFmtId="43" fontId="3" fillId="0" borderId="4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3" fontId="3" fillId="0" borderId="6" xfId="0" applyNumberFormat="1" applyFont="1" applyFill="1" applyBorder="1" applyAlignment="1">
      <alignment horizontal="center" vertical="center"/>
    </xf>
    <xf numFmtId="43" fontId="5" fillId="0" borderId="6" xfId="0" applyNumberFormat="1" applyFont="1" applyFill="1" applyBorder="1" applyAlignment="1">
      <alignment horizontal="center" vertical="center"/>
    </xf>
    <xf numFmtId="43" fontId="5" fillId="0" borderId="14" xfId="0" applyNumberFormat="1" applyFont="1" applyFill="1" applyBorder="1" applyAlignment="1">
      <alignment horizontal="center" vertical="center"/>
    </xf>
    <xf numFmtId="43" fontId="3" fillId="0" borderId="6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center" vertical="center" shrinkToFit="1"/>
    </xf>
    <xf numFmtId="43" fontId="3" fillId="0" borderId="10" xfId="49" applyNumberFormat="1" applyFont="1" applyFill="1" applyBorder="1">
      <alignment vertical="center"/>
    </xf>
    <xf numFmtId="43" fontId="3" fillId="0" borderId="14" xfId="0" applyNumberFormat="1" applyFont="1" applyFill="1" applyBorder="1" applyAlignment="1">
      <alignment horizontal="center" vertical="center"/>
    </xf>
    <xf numFmtId="43" fontId="3" fillId="0" borderId="10" xfId="0" applyNumberFormat="1" applyFont="1" applyFill="1" applyBorder="1" applyAlignment="1">
      <alignment horizontal="right" vertical="center" shrinkToFit="1"/>
    </xf>
    <xf numFmtId="43" fontId="3" fillId="3" borderId="10" xfId="0" applyNumberFormat="1" applyFont="1" applyFill="1" applyBorder="1" applyAlignment="1">
      <alignment horizontal="right" vertical="center" shrinkToFit="1"/>
    </xf>
    <xf numFmtId="177" fontId="3" fillId="2" borderId="10" xfId="0" applyNumberFormat="1" applyFont="1" applyFill="1" applyBorder="1" applyAlignment="1">
      <alignment horizontal="center" vertical="center" shrinkToFit="1"/>
    </xf>
    <xf numFmtId="43" fontId="3" fillId="2" borderId="10" xfId="49" applyNumberFormat="1" applyFont="1" applyFill="1" applyBorder="1">
      <alignment vertical="center"/>
    </xf>
    <xf numFmtId="43" fontId="3" fillId="2" borderId="14" xfId="0" applyNumberFormat="1" applyFont="1" applyFill="1" applyBorder="1" applyAlignment="1">
      <alignment horizontal="center" vertical="center"/>
    </xf>
    <xf numFmtId="43" fontId="3" fillId="2" borderId="10" xfId="0" applyNumberFormat="1" applyFont="1" applyFill="1" applyBorder="1" applyAlignment="1">
      <alignment horizontal="right" vertical="center" shrinkToFit="1"/>
    </xf>
    <xf numFmtId="176" fontId="4" fillId="0" borderId="0" xfId="0" applyNumberFormat="1" applyFont="1" applyFill="1" applyAlignment="1">
      <alignment horizontal="centerContinuous" vertical="center"/>
    </xf>
    <xf numFmtId="0" fontId="2" fillId="0" borderId="0" xfId="0" applyFont="1" applyFill="1" applyAlignment="1">
      <alignment horizontal="centerContinuous" vertical="center"/>
    </xf>
    <xf numFmtId="176" fontId="4" fillId="0" borderId="0" xfId="0" applyNumberFormat="1" applyFont="1" applyFill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43" fontId="3" fillId="0" borderId="11" xfId="0" applyNumberFormat="1" applyFont="1" applyFill="1" applyBorder="1" applyAlignment="1">
      <alignment horizontal="centerContinuous" vertical="center"/>
    </xf>
    <xf numFmtId="0" fontId="8" fillId="0" borderId="0" xfId="0" applyFont="1" applyFill="1" applyAlignment="1">
      <alignment horizontal="centerContinuous" vertical="center"/>
    </xf>
    <xf numFmtId="43" fontId="3" fillId="0" borderId="15" xfId="0" applyNumberFormat="1" applyFont="1" applyFill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43" fontId="3" fillId="0" borderId="16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3" fontId="3" fillId="0" borderId="17" xfId="49" applyNumberFormat="1" applyFont="1" applyFill="1" applyBorder="1">
      <alignment vertical="center"/>
    </xf>
    <xf numFmtId="43" fontId="3" fillId="0" borderId="16" xfId="49" applyNumberFormat="1" applyFont="1" applyFill="1" applyBorder="1" applyAlignment="1">
      <alignment vertical="center"/>
    </xf>
    <xf numFmtId="176" fontId="4" fillId="0" borderId="0" xfId="49" applyNumberFormat="1" applyFont="1" applyFill="1" applyAlignment="1">
      <alignment vertical="center"/>
    </xf>
    <xf numFmtId="10" fontId="9" fillId="0" borderId="0" xfId="49" applyNumberFormat="1" applyFont="1" applyFill="1" applyAlignment="1">
      <alignment vertical="center"/>
    </xf>
    <xf numFmtId="43" fontId="3" fillId="2" borderId="16" xfId="49" applyNumberFormat="1" applyFont="1" applyFill="1" applyBorder="1" applyAlignment="1">
      <alignment vertical="center"/>
    </xf>
    <xf numFmtId="176" fontId="4" fillId="0" borderId="0" xfId="49" applyNumberFormat="1" applyFont="1" applyFill="1" applyAlignment="1">
      <alignment vertical="center" wrapText="1"/>
    </xf>
    <xf numFmtId="43" fontId="3" fillId="2" borderId="17" xfId="49" applyNumberFormat="1" applyFont="1" applyFill="1" applyBorder="1">
      <alignment vertical="center"/>
    </xf>
    <xf numFmtId="176" fontId="10" fillId="2" borderId="0" xfId="49" applyNumberFormat="1" applyFont="1" applyFill="1" applyAlignment="1">
      <alignment vertical="center"/>
    </xf>
    <xf numFmtId="10" fontId="9" fillId="2" borderId="0" xfId="49" applyNumberFormat="1" applyFont="1" applyFill="1" applyAlignment="1">
      <alignment vertical="center"/>
    </xf>
    <xf numFmtId="176" fontId="4" fillId="2" borderId="0" xfId="49" applyNumberFormat="1" applyFont="1" applyFill="1" applyAlignment="1">
      <alignment vertical="center"/>
    </xf>
    <xf numFmtId="0" fontId="7" fillId="0" borderId="1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Continuous" vertical="center"/>
    </xf>
    <xf numFmtId="0" fontId="7" fillId="0" borderId="11" xfId="0" applyFont="1" applyFill="1" applyBorder="1" applyAlignment="1">
      <alignment horizontal="centerContinuous" vertical="center"/>
    </xf>
    <xf numFmtId="0" fontId="8" fillId="0" borderId="20" xfId="0" applyFont="1" applyFill="1" applyBorder="1" applyAlignment="1">
      <alignment horizontal="centerContinuous" vertical="center"/>
    </xf>
    <xf numFmtId="0" fontId="8" fillId="0" borderId="21" xfId="0" applyFont="1" applyFill="1" applyBorder="1" applyAlignment="1">
      <alignment horizontal="centerContinuous" vertical="center"/>
    </xf>
    <xf numFmtId="178" fontId="11" fillId="0" borderId="22" xfId="49" applyNumberFormat="1" applyFont="1" applyFill="1" applyBorder="1">
      <alignment vertical="center"/>
    </xf>
    <xf numFmtId="0" fontId="12" fillId="0" borderId="22" xfId="0" applyFont="1" applyFill="1" applyBorder="1" applyAlignment="1">
      <alignment horizontal="center" vertical="center"/>
    </xf>
    <xf numFmtId="178" fontId="11" fillId="0" borderId="23" xfId="49" applyNumberFormat="1" applyFont="1" applyFill="1" applyBorder="1">
      <alignment vertical="center"/>
    </xf>
    <xf numFmtId="0" fontId="12" fillId="0" borderId="23" xfId="0" applyFont="1" applyFill="1" applyBorder="1" applyAlignment="1">
      <alignment horizontal="center" vertical="center"/>
    </xf>
    <xf numFmtId="178" fontId="11" fillId="2" borderId="23" xfId="49" applyNumberFormat="1" applyFont="1" applyFill="1" applyBorder="1">
      <alignment vertical="center"/>
    </xf>
    <xf numFmtId="0" fontId="12" fillId="2" borderId="23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left" vertical="center"/>
    </xf>
    <xf numFmtId="43" fontId="5" fillId="0" borderId="10" xfId="49" applyNumberFormat="1" applyFont="1" applyFill="1" applyBorder="1">
      <alignment vertical="center"/>
    </xf>
    <xf numFmtId="43" fontId="3" fillId="0" borderId="10" xfId="0" applyNumberFormat="1" applyFont="1" applyFill="1" applyBorder="1" applyAlignment="1">
      <alignment horizontal="center" vertical="center" shrinkToFit="1"/>
    </xf>
    <xf numFmtId="43" fontId="3" fillId="0" borderId="24" xfId="0" applyNumberFormat="1" applyFont="1" applyFill="1" applyBorder="1" applyAlignment="1">
      <alignment horizontal="right" vertical="center" shrinkToFit="1"/>
    </xf>
    <xf numFmtId="176" fontId="4" fillId="2" borderId="0" xfId="49" applyNumberFormat="1" applyFont="1" applyFill="1" applyAlignment="1">
      <alignment vertical="center" wrapText="1"/>
    </xf>
    <xf numFmtId="0" fontId="8" fillId="2" borderId="0" xfId="0" applyFont="1" applyFill="1" applyAlignment="1">
      <alignment horizontal="center" vertical="center"/>
    </xf>
    <xf numFmtId="43" fontId="13" fillId="2" borderId="16" xfId="49" applyNumberFormat="1" applyFont="1" applyFill="1" applyBorder="1" applyAlignment="1">
      <alignment vertical="center"/>
    </xf>
    <xf numFmtId="0" fontId="3" fillId="4" borderId="6" xfId="0" applyFont="1" applyFill="1" applyBorder="1" applyAlignment="1">
      <alignment horizontal="center" vertical="center"/>
    </xf>
    <xf numFmtId="0" fontId="3" fillId="0" borderId="25" xfId="49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5" fillId="0" borderId="27" xfId="49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3" fillId="4" borderId="5" xfId="49" applyFont="1" applyFill="1" applyBorder="1" applyAlignment="1">
      <alignment horizontal="center" vertical="center"/>
    </xf>
    <xf numFmtId="43" fontId="3" fillId="4" borderId="10" xfId="49" applyNumberFormat="1" applyFont="1" applyFill="1" applyBorder="1">
      <alignment vertical="center"/>
    </xf>
    <xf numFmtId="179" fontId="3" fillId="0" borderId="10" xfId="49" applyNumberFormat="1" applyFont="1" applyFill="1" applyBorder="1">
      <alignment vertical="center"/>
    </xf>
    <xf numFmtId="179" fontId="5" fillId="0" borderId="10" xfId="49" applyNumberFormat="1" applyFont="1" applyFill="1" applyBorder="1">
      <alignment vertical="center"/>
    </xf>
    <xf numFmtId="179" fontId="5" fillId="0" borderId="25" xfId="49" applyNumberFormat="1" applyFont="1" applyFill="1" applyBorder="1">
      <alignment vertical="center"/>
    </xf>
    <xf numFmtId="43" fontId="5" fillId="0" borderId="10" xfId="49" applyNumberFormat="1" applyFont="1" applyFill="1" applyBorder="1" applyAlignment="1">
      <alignment horizontal="right" vertical="center"/>
    </xf>
    <xf numFmtId="179" fontId="3" fillId="0" borderId="17" xfId="49" applyNumberFormat="1" applyFont="1" applyFill="1" applyBorder="1">
      <alignment vertical="center"/>
    </xf>
    <xf numFmtId="179" fontId="3" fillId="0" borderId="25" xfId="49" applyNumberFormat="1" applyFont="1" applyFill="1" applyBorder="1">
      <alignment vertical="center"/>
    </xf>
    <xf numFmtId="43" fontId="3" fillId="0" borderId="10" xfId="49" applyNumberFormat="1" applyFont="1" applyFill="1" applyBorder="1" applyAlignment="1">
      <alignment horizontal="right" vertical="center"/>
    </xf>
    <xf numFmtId="179" fontId="5" fillId="0" borderId="28" xfId="49" applyNumberFormat="1" applyFont="1" applyFill="1" applyBorder="1">
      <alignment vertical="center"/>
    </xf>
    <xf numFmtId="179" fontId="5" fillId="0" borderId="30" xfId="49" applyNumberFormat="1" applyFont="1" applyFill="1" applyBorder="1">
      <alignment vertical="center"/>
    </xf>
    <xf numFmtId="179" fontId="5" fillId="0" borderId="27" xfId="49" applyNumberFormat="1" applyFont="1" applyFill="1" applyBorder="1">
      <alignment vertical="center"/>
    </xf>
    <xf numFmtId="43" fontId="5" fillId="0" borderId="28" xfId="49" applyNumberFormat="1" applyFont="1" applyFill="1" applyBorder="1" applyAlignment="1">
      <alignment horizontal="right" vertical="center"/>
    </xf>
    <xf numFmtId="43" fontId="5" fillId="0" borderId="28" xfId="49" applyNumberFormat="1" applyFont="1" applyFill="1" applyBorder="1">
      <alignment vertical="center"/>
    </xf>
    <xf numFmtId="180" fontId="9" fillId="0" borderId="0" xfId="49" applyNumberFormat="1" applyFont="1" applyFill="1" applyAlignment="1">
      <alignment vertical="center"/>
    </xf>
    <xf numFmtId="43" fontId="13" fillId="0" borderId="16" xfId="49" applyNumberFormat="1" applyFont="1" applyFill="1" applyBorder="1" applyAlignment="1">
      <alignment vertical="center"/>
    </xf>
    <xf numFmtId="43" fontId="3" fillId="4" borderId="17" xfId="49" applyNumberFormat="1" applyFont="1" applyFill="1" applyBorder="1">
      <alignment vertical="center"/>
    </xf>
    <xf numFmtId="176" fontId="4" fillId="4" borderId="0" xfId="49" applyNumberFormat="1" applyFont="1" applyFill="1" applyAlignment="1">
      <alignment vertical="center"/>
    </xf>
    <xf numFmtId="43" fontId="5" fillId="0" borderId="17" xfId="49" applyNumberFormat="1" applyFont="1" applyFill="1" applyBorder="1">
      <alignment vertical="center"/>
    </xf>
    <xf numFmtId="43" fontId="3" fillId="0" borderId="31" xfId="49" applyNumberFormat="1" applyFont="1" applyFill="1" applyBorder="1">
      <alignment vertical="center"/>
    </xf>
    <xf numFmtId="176" fontId="4" fillId="0" borderId="0" xfId="49" applyNumberFormat="1" applyFont="1" applyFill="1">
      <alignment vertical="center"/>
    </xf>
    <xf numFmtId="10" fontId="14" fillId="0" borderId="0" xfId="49" applyNumberFormat="1" applyFont="1" applyFill="1">
      <alignment vertical="center"/>
    </xf>
    <xf numFmtId="10" fontId="15" fillId="0" borderId="0" xfId="49" applyNumberFormat="1" applyFont="1" applyFill="1">
      <alignment vertical="center"/>
    </xf>
    <xf numFmtId="43" fontId="5" fillId="0" borderId="30" xfId="49" applyNumberFormat="1" applyFont="1" applyFill="1" applyBorder="1">
      <alignment vertical="center"/>
    </xf>
    <xf numFmtId="43" fontId="3" fillId="0" borderId="32" xfId="49" applyNumberFormat="1" applyFont="1" applyFill="1" applyBorder="1">
      <alignment vertical="center"/>
    </xf>
    <xf numFmtId="0" fontId="8" fillId="0" borderId="0" xfId="0" applyFont="1" applyFill="1" applyAlignment="1">
      <alignment horizontal="right" vertical="center"/>
    </xf>
    <xf numFmtId="0" fontId="2" fillId="0" borderId="23" xfId="0" applyFont="1" applyFill="1" applyBorder="1">
      <alignment vertical="center"/>
    </xf>
    <xf numFmtId="178" fontId="16" fillId="0" borderId="33" xfId="49" applyNumberFormat="1" applyFont="1" applyFill="1" applyBorder="1">
      <alignment vertical="center"/>
    </xf>
    <xf numFmtId="0" fontId="12" fillId="0" borderId="33" xfId="0" applyFont="1" applyFill="1" applyBorder="1" applyAlignment="1">
      <alignment horizontal="center" vertical="center"/>
    </xf>
    <xf numFmtId="0" fontId="3" fillId="0" borderId="18" xfId="49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Continuous" vertical="center"/>
    </xf>
    <xf numFmtId="43" fontId="3" fillId="0" borderId="18" xfId="0" applyNumberFormat="1" applyFont="1" applyFill="1" applyBorder="1" applyAlignment="1">
      <alignment horizontal="center" vertical="center"/>
    </xf>
    <xf numFmtId="43" fontId="6" fillId="0" borderId="18" xfId="0" applyNumberFormat="1" applyFont="1" applyFill="1" applyBorder="1" applyAlignment="1">
      <alignment horizontal="center" vertical="center" wrapText="1"/>
    </xf>
    <xf numFmtId="0" fontId="3" fillId="0" borderId="18" xfId="49" applyFont="1" applyFill="1" applyBorder="1" applyAlignment="1">
      <alignment horizontal="center" vertical="center"/>
    </xf>
    <xf numFmtId="49" fontId="3" fillId="0" borderId="18" xfId="0" applyNumberFormat="1" applyFont="1" applyFill="1" applyBorder="1" applyAlignment="1">
      <alignment horizontal="center" vertical="center" wrapText="1" shrinkToFit="1"/>
    </xf>
    <xf numFmtId="43" fontId="3" fillId="0" borderId="18" xfId="49" applyNumberFormat="1" applyFont="1" applyFill="1" applyBorder="1">
      <alignment vertical="center"/>
    </xf>
    <xf numFmtId="43" fontId="3" fillId="0" borderId="18" xfId="0" applyNumberFormat="1" applyFont="1" applyFill="1" applyBorder="1" applyAlignment="1">
      <alignment horizontal="right" vertical="center"/>
    </xf>
    <xf numFmtId="43" fontId="3" fillId="0" borderId="18" xfId="0" applyNumberFormat="1" applyFont="1" applyFill="1" applyBorder="1" applyAlignment="1">
      <alignment horizontal="right" vertical="center" shrinkToFit="1"/>
    </xf>
    <xf numFmtId="49" fontId="6" fillId="0" borderId="18" xfId="0" applyNumberFormat="1" applyFont="1" applyFill="1" applyBorder="1" applyAlignment="1">
      <alignment horizontal="center" vertical="center" wrapText="1" shrinkToFit="1"/>
    </xf>
    <xf numFmtId="43" fontId="3" fillId="0" borderId="18" xfId="0" applyNumberFormat="1" applyFont="1" applyFill="1" applyBorder="1" applyAlignment="1">
      <alignment horizontal="center" vertical="center" shrinkToFit="1"/>
    </xf>
    <xf numFmtId="43" fontId="3" fillId="0" borderId="18" xfId="49" applyNumberFormat="1" applyFont="1" applyFill="1" applyBorder="1" applyAlignment="1">
      <alignment vertical="center"/>
    </xf>
    <xf numFmtId="0" fontId="3" fillId="0" borderId="18" xfId="49" applyFont="1" applyFill="1" applyBorder="1" applyAlignment="1">
      <alignment horizontal="left" vertical="center"/>
    </xf>
    <xf numFmtId="0" fontId="3" fillId="0" borderId="34" xfId="0" applyFont="1" applyFill="1" applyBorder="1" applyAlignment="1">
      <alignment horizontal="center" vertical="center"/>
    </xf>
    <xf numFmtId="179" fontId="5" fillId="0" borderId="18" xfId="49" applyNumberFormat="1" applyFont="1" applyFill="1" applyBorder="1">
      <alignment vertical="center"/>
    </xf>
    <xf numFmtId="43" fontId="5" fillId="0" borderId="18" xfId="49" applyNumberFormat="1" applyFont="1" applyFill="1" applyBorder="1" applyAlignment="1">
      <alignment horizontal="right" vertical="center"/>
    </xf>
    <xf numFmtId="43" fontId="5" fillId="0" borderId="18" xfId="49" applyNumberFormat="1" applyFont="1" applyFill="1" applyBorder="1" applyAlignment="1">
      <alignment horizontal="center" vertical="center"/>
    </xf>
    <xf numFmtId="179" fontId="3" fillId="0" borderId="18" xfId="49" applyNumberFormat="1" applyFont="1" applyFill="1" applyBorder="1">
      <alignment vertical="center"/>
    </xf>
    <xf numFmtId="43" fontId="3" fillId="0" borderId="18" xfId="49" applyNumberFormat="1" applyFont="1" applyFill="1" applyBorder="1" applyAlignment="1">
      <alignment horizontal="right" vertical="center"/>
    </xf>
    <xf numFmtId="0" fontId="5" fillId="0" borderId="18" xfId="49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/>
    </xf>
    <xf numFmtId="43" fontId="5" fillId="0" borderId="18" xfId="49" applyNumberFormat="1" applyFont="1" applyFill="1" applyBorder="1">
      <alignment vertical="center"/>
    </xf>
    <xf numFmtId="43" fontId="13" fillId="0" borderId="18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合并报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xwechat_files\lz_4107_400a\msg\file\2025-09\7.9-&#38468;&#20214;1&#36164;&#20135;&#35780;&#20272;&#32467;&#26524;&#34920;(20250416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信息"/>
      <sheetName val="目录"/>
      <sheetName val="汇总"/>
      <sheetName val="分类报告"/>
      <sheetName val="分类申报"/>
      <sheetName val="流资总"/>
      <sheetName val="货币总"/>
      <sheetName val="现金"/>
      <sheetName val="银行存款"/>
      <sheetName val="其他货币"/>
      <sheetName val="金融资产"/>
      <sheetName val="衍生金融"/>
      <sheetName val="应收票据"/>
      <sheetName val="应收账款"/>
      <sheetName val="预付账款"/>
      <sheetName val="应收利息"/>
      <sheetName val="应收股利"/>
      <sheetName val="其他应收"/>
      <sheetName val="存货"/>
      <sheetName val="材料采购"/>
      <sheetName val="原材料"/>
      <sheetName val="在产品"/>
      <sheetName val="产成品"/>
      <sheetName val="委托加工"/>
      <sheetName val="包装低值"/>
      <sheetName val="持有待售"/>
      <sheetName val="1年到期"/>
      <sheetName val="其他流动"/>
      <sheetName val="非流资总"/>
      <sheetName val="可售金融"/>
      <sheetName val="持有投资"/>
      <sheetName val="长期应收"/>
      <sheetName val="股权投资"/>
      <sheetName val="投资性房地"/>
      <sheetName val="固资汇总"/>
      <sheetName val="房屋"/>
      <sheetName val="机器设备 (2)"/>
      <sheetName val="确定机器设备 (4)"/>
      <sheetName val="基准日机器设备"/>
      <sheetName val="计算过程机器设备 (3)"/>
      <sheetName val="7.14计算过程机器设备 (3)"/>
      <sheetName val="8.6计算过程机器设备 (2)"/>
      <sheetName val="构筑物"/>
      <sheetName val="管道沟槽"/>
      <sheetName val="电子类"/>
      <sheetName val="运输类"/>
      <sheetName val="在建工程"/>
      <sheetName val="土建工程"/>
      <sheetName val="设备工程"/>
      <sheetName val="工程物资"/>
      <sheetName val="固资清理"/>
      <sheetName val="无形资产"/>
      <sheetName val="土地使用权"/>
      <sheetName val="其他无形"/>
      <sheetName val="开发支出"/>
      <sheetName val="长期待摊"/>
      <sheetName val="递延资产"/>
      <sheetName val="其他非流动"/>
      <sheetName val="流负总"/>
      <sheetName val="短期借款"/>
      <sheetName val="金融负债"/>
      <sheetName val="衍生金融债"/>
      <sheetName val="应付票据"/>
      <sheetName val="应付账款"/>
      <sheetName val="预收账款"/>
      <sheetName val="应付薪酬"/>
      <sheetName val="应交税费"/>
      <sheetName val="应付利息"/>
      <sheetName val="应付股利"/>
      <sheetName val="其他应付"/>
      <sheetName val="待售负债"/>
      <sheetName val="1年到期债"/>
      <sheetName val="其他流负"/>
      <sheetName val="非流负总"/>
      <sheetName val="长期借款"/>
      <sheetName val="债券"/>
      <sheetName val="长期应付"/>
      <sheetName val="专项应付"/>
      <sheetName val="预计负债"/>
      <sheetName val="递延收益"/>
      <sheetName val="递延负债"/>
      <sheetName val="其他非流动负债"/>
      <sheetName val="Sheet1"/>
    </sheetNames>
    <sheetDataSet>
      <sheetData sheetId="0"/>
      <sheetData sheetId="1">
        <row r="39">
          <cell r="D39" t="str">
            <v>2-2-6-4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2"/>
  <sheetViews>
    <sheetView showGridLines="0" tabSelected="1" workbookViewId="0">
      <selection activeCell="M15" sqref="M15"/>
    </sheetView>
  </sheetViews>
  <sheetFormatPr defaultColWidth="9" defaultRowHeight="13.5"/>
  <cols>
    <col min="1" max="1" width="6.5" style="4" customWidth="1"/>
    <col min="2" max="2" width="26" style="5" customWidth="1"/>
    <col min="3" max="3" width="34" style="4" customWidth="1"/>
    <col min="4" max="4" width="5.75" style="4" customWidth="1"/>
    <col min="5" max="5" width="6.625" style="4" customWidth="1"/>
    <col min="6" max="6" width="12.875" style="4" customWidth="1"/>
    <col min="7" max="7" width="14.5" style="6" customWidth="1"/>
    <col min="8" max="8" width="11.5" style="7" customWidth="1"/>
    <col min="9" max="9" width="13.25" style="7" customWidth="1"/>
    <col min="10" max="16384" width="9" style="2"/>
  </cols>
  <sheetData>
    <row r="1" ht="25.15" customHeight="1" spans="1:9">
      <c r="A1" s="9" t="s">
        <v>0</v>
      </c>
      <c r="B1" s="9"/>
      <c r="C1" s="9"/>
      <c r="D1" s="9"/>
      <c r="E1" s="9"/>
      <c r="F1" s="9"/>
      <c r="G1" s="9"/>
      <c r="H1" s="9"/>
      <c r="I1" s="9"/>
    </row>
    <row r="2" spans="9:9">
      <c r="I2" s="6" t="s">
        <v>1</v>
      </c>
    </row>
    <row r="3" s="1" customFormat="1" ht="33" customHeight="1" spans="1:9">
      <c r="A3" s="139" t="s">
        <v>2</v>
      </c>
      <c r="B3" s="140" t="s">
        <v>3</v>
      </c>
      <c r="C3" s="140" t="s">
        <v>4</v>
      </c>
      <c r="D3" s="140" t="s">
        <v>5</v>
      </c>
      <c r="E3" s="140" t="s">
        <v>6</v>
      </c>
      <c r="F3" s="141" t="s">
        <v>7</v>
      </c>
      <c r="G3" s="142" t="s">
        <v>8</v>
      </c>
      <c r="H3" s="143" t="s">
        <v>9</v>
      </c>
      <c r="I3" s="142" t="s">
        <v>10</v>
      </c>
    </row>
    <row r="4" spans="1:9">
      <c r="A4" s="144">
        <v>1</v>
      </c>
      <c r="B4" s="145" t="s">
        <v>11</v>
      </c>
      <c r="C4" s="140" t="s">
        <v>12</v>
      </c>
      <c r="D4" s="140" t="s">
        <v>13</v>
      </c>
      <c r="E4" s="140">
        <v>1</v>
      </c>
      <c r="F4" s="146">
        <v>2031.86</v>
      </c>
      <c r="G4" s="147">
        <v>80</v>
      </c>
      <c r="H4" s="142">
        <v>610900</v>
      </c>
      <c r="I4" s="142"/>
    </row>
    <row r="5" spans="1:9">
      <c r="A5" s="144">
        <v>2</v>
      </c>
      <c r="B5" s="145" t="s">
        <v>14</v>
      </c>
      <c r="C5" s="140" t="s">
        <v>15</v>
      </c>
      <c r="D5" s="140" t="s">
        <v>16</v>
      </c>
      <c r="E5" s="140">
        <v>1</v>
      </c>
      <c r="F5" s="146">
        <v>14175.75</v>
      </c>
      <c r="G5" s="148">
        <v>2090</v>
      </c>
      <c r="H5" s="142"/>
      <c r="I5" s="151"/>
    </row>
    <row r="6" ht="25.5" spans="1:9">
      <c r="A6" s="144">
        <v>3</v>
      </c>
      <c r="B6" s="145" t="s">
        <v>17</v>
      </c>
      <c r="C6" s="140" t="s">
        <v>18</v>
      </c>
      <c r="D6" s="140" t="s">
        <v>19</v>
      </c>
      <c r="E6" s="140">
        <v>2</v>
      </c>
      <c r="F6" s="146">
        <v>25213.94</v>
      </c>
      <c r="G6" s="148">
        <v>4500</v>
      </c>
      <c r="H6" s="142"/>
      <c r="I6" s="151"/>
    </row>
    <row r="7" spans="1:9">
      <c r="A7" s="144">
        <v>4</v>
      </c>
      <c r="B7" s="145" t="s">
        <v>20</v>
      </c>
      <c r="C7" s="140" t="s">
        <v>21</v>
      </c>
      <c r="D7" s="140" t="s">
        <v>16</v>
      </c>
      <c r="E7" s="140">
        <v>2</v>
      </c>
      <c r="F7" s="146">
        <v>2173.62</v>
      </c>
      <c r="G7" s="148">
        <v>1010</v>
      </c>
      <c r="H7" s="142"/>
      <c r="I7" s="151"/>
    </row>
    <row r="8" spans="1:9">
      <c r="A8" s="144">
        <v>5</v>
      </c>
      <c r="B8" s="145" t="s">
        <v>22</v>
      </c>
      <c r="C8" s="140" t="s">
        <v>23</v>
      </c>
      <c r="D8" s="140" t="s">
        <v>16</v>
      </c>
      <c r="E8" s="140">
        <v>4</v>
      </c>
      <c r="F8" s="146">
        <v>49274.92</v>
      </c>
      <c r="G8" s="148">
        <v>10200</v>
      </c>
      <c r="H8" s="142"/>
      <c r="I8" s="151"/>
    </row>
    <row r="9" s="2" customFormat="1" ht="24.75" spans="1:9">
      <c r="A9" s="144">
        <v>6</v>
      </c>
      <c r="B9" s="145" t="s">
        <v>24</v>
      </c>
      <c r="C9" s="140" t="s">
        <v>25</v>
      </c>
      <c r="D9" s="140" t="s">
        <v>16</v>
      </c>
      <c r="E9" s="140">
        <v>1</v>
      </c>
      <c r="F9" s="146">
        <v>3416.36</v>
      </c>
      <c r="G9" s="148">
        <v>0</v>
      </c>
      <c r="H9" s="142"/>
      <c r="I9" s="151" t="s">
        <v>26</v>
      </c>
    </row>
    <row r="10" s="2" customFormat="1" spans="1:9">
      <c r="A10" s="144">
        <v>7</v>
      </c>
      <c r="B10" s="145" t="s">
        <v>27</v>
      </c>
      <c r="C10" s="140" t="s">
        <v>28</v>
      </c>
      <c r="D10" s="140" t="s">
        <v>16</v>
      </c>
      <c r="E10" s="140">
        <v>1</v>
      </c>
      <c r="F10" s="146">
        <v>1653.84</v>
      </c>
      <c r="G10" s="148">
        <v>0</v>
      </c>
      <c r="H10" s="142"/>
      <c r="I10" s="151" t="s">
        <v>26</v>
      </c>
    </row>
    <row r="11" spans="1:9">
      <c r="A11" s="144">
        <v>8</v>
      </c>
      <c r="B11" s="145" t="s">
        <v>29</v>
      </c>
      <c r="C11" s="140" t="s">
        <v>30</v>
      </c>
      <c r="D11" s="140" t="s">
        <v>16</v>
      </c>
      <c r="E11" s="140">
        <v>2</v>
      </c>
      <c r="F11" s="146">
        <v>453.62</v>
      </c>
      <c r="G11" s="148">
        <v>0</v>
      </c>
      <c r="H11" s="142"/>
      <c r="I11" s="151" t="s">
        <v>26</v>
      </c>
    </row>
    <row r="12" spans="1:9">
      <c r="A12" s="144">
        <v>9</v>
      </c>
      <c r="B12" s="145" t="s">
        <v>31</v>
      </c>
      <c r="C12" s="140" t="s">
        <v>32</v>
      </c>
      <c r="D12" s="140" t="s">
        <v>16</v>
      </c>
      <c r="E12" s="140">
        <v>1</v>
      </c>
      <c r="F12" s="146">
        <v>1512080.45</v>
      </c>
      <c r="G12" s="148">
        <v>93700</v>
      </c>
      <c r="H12" s="142"/>
      <c r="I12" s="151"/>
    </row>
    <row r="13" spans="1:9">
      <c r="A13" s="144">
        <v>10</v>
      </c>
      <c r="B13" s="145" t="s">
        <v>33</v>
      </c>
      <c r="C13" s="140" t="s">
        <v>34</v>
      </c>
      <c r="D13" s="140" t="s">
        <v>16</v>
      </c>
      <c r="E13" s="140">
        <v>1</v>
      </c>
      <c r="F13" s="146">
        <v>73713.92</v>
      </c>
      <c r="G13" s="148">
        <v>0</v>
      </c>
      <c r="H13" s="142"/>
      <c r="I13" s="151" t="s">
        <v>35</v>
      </c>
    </row>
    <row r="14" spans="1:9">
      <c r="A14" s="144">
        <v>11</v>
      </c>
      <c r="B14" s="145" t="s">
        <v>36</v>
      </c>
      <c r="C14" s="140" t="s">
        <v>37</v>
      </c>
      <c r="D14" s="140" t="s">
        <v>16</v>
      </c>
      <c r="E14" s="140">
        <v>1</v>
      </c>
      <c r="F14" s="146">
        <v>6048.32</v>
      </c>
      <c r="G14" s="148">
        <v>0</v>
      </c>
      <c r="H14" s="142"/>
      <c r="I14" s="151" t="s">
        <v>35</v>
      </c>
    </row>
    <row r="15" spans="1:9">
      <c r="A15" s="144">
        <v>12</v>
      </c>
      <c r="B15" s="145" t="s">
        <v>38</v>
      </c>
      <c r="C15" s="140" t="s">
        <v>39</v>
      </c>
      <c r="D15" s="140" t="s">
        <v>40</v>
      </c>
      <c r="E15" s="140">
        <v>12</v>
      </c>
      <c r="F15" s="146">
        <v>28311.82</v>
      </c>
      <c r="G15" s="148">
        <v>0</v>
      </c>
      <c r="H15" s="142"/>
      <c r="I15" s="151" t="s">
        <v>35</v>
      </c>
    </row>
    <row r="16" spans="1:9">
      <c r="A16" s="144">
        <v>13</v>
      </c>
      <c r="B16" s="145" t="s">
        <v>41</v>
      </c>
      <c r="C16" s="140" t="s">
        <v>42</v>
      </c>
      <c r="D16" s="140" t="s">
        <v>43</v>
      </c>
      <c r="E16" s="140">
        <v>85</v>
      </c>
      <c r="F16" s="146">
        <v>45740.43</v>
      </c>
      <c r="G16" s="148">
        <v>0</v>
      </c>
      <c r="H16" s="142"/>
      <c r="I16" s="151" t="s">
        <v>35</v>
      </c>
    </row>
    <row r="17" spans="1:9">
      <c r="A17" s="144">
        <v>14</v>
      </c>
      <c r="B17" s="145" t="s">
        <v>44</v>
      </c>
      <c r="C17" s="140" t="s">
        <v>45</v>
      </c>
      <c r="D17" s="140" t="s">
        <v>16</v>
      </c>
      <c r="E17" s="140">
        <v>1</v>
      </c>
      <c r="F17" s="146">
        <v>11057.09</v>
      </c>
      <c r="G17" s="148">
        <v>1610</v>
      </c>
      <c r="H17" s="142"/>
      <c r="I17" s="151"/>
    </row>
    <row r="18" s="2" customFormat="1" spans="1:9">
      <c r="A18" s="144">
        <v>15</v>
      </c>
      <c r="B18" s="149" t="s">
        <v>46</v>
      </c>
      <c r="C18" s="140" t="s">
        <v>47</v>
      </c>
      <c r="D18" s="140" t="s">
        <v>48</v>
      </c>
      <c r="E18" s="140">
        <v>6</v>
      </c>
      <c r="F18" s="146">
        <v>65722.58</v>
      </c>
      <c r="G18" s="148"/>
      <c r="H18" s="142"/>
      <c r="I18" s="151" t="s">
        <v>35</v>
      </c>
    </row>
    <row r="19" spans="1:9">
      <c r="A19" s="144">
        <v>16</v>
      </c>
      <c r="B19" s="145" t="s">
        <v>49</v>
      </c>
      <c r="C19" s="140" t="s">
        <v>50</v>
      </c>
      <c r="D19" s="140" t="s">
        <v>16</v>
      </c>
      <c r="E19" s="140">
        <v>4</v>
      </c>
      <c r="F19" s="146">
        <v>97198.42</v>
      </c>
      <c r="G19" s="148">
        <v>19800</v>
      </c>
      <c r="H19" s="142"/>
      <c r="I19" s="151"/>
    </row>
    <row r="20" ht="25.5" spans="1:9">
      <c r="A20" s="144">
        <v>17</v>
      </c>
      <c r="B20" s="145" t="s">
        <v>51</v>
      </c>
      <c r="C20" s="140" t="s">
        <v>52</v>
      </c>
      <c r="D20" s="140" t="s">
        <v>19</v>
      </c>
      <c r="E20" s="140">
        <v>1</v>
      </c>
      <c r="F20" s="146">
        <v>15120.8</v>
      </c>
      <c r="G20" s="148">
        <v>3780</v>
      </c>
      <c r="H20" s="142"/>
      <c r="I20" s="151"/>
    </row>
    <row r="21" spans="1:9">
      <c r="A21" s="144">
        <v>18</v>
      </c>
      <c r="B21" s="145" t="s">
        <v>53</v>
      </c>
      <c r="C21" s="140" t="s">
        <v>54</v>
      </c>
      <c r="D21" s="140" t="s">
        <v>40</v>
      </c>
      <c r="E21" s="140">
        <v>1</v>
      </c>
      <c r="F21" s="146">
        <v>27860.08</v>
      </c>
      <c r="G21" s="148">
        <v>1650</v>
      </c>
      <c r="H21" s="142"/>
      <c r="I21" s="151"/>
    </row>
    <row r="22" spans="1:9">
      <c r="A22" s="144">
        <v>19</v>
      </c>
      <c r="B22" s="145" t="s">
        <v>55</v>
      </c>
      <c r="C22" s="140" t="s">
        <v>56</v>
      </c>
      <c r="D22" s="140" t="s">
        <v>19</v>
      </c>
      <c r="E22" s="140">
        <v>2</v>
      </c>
      <c r="F22" s="146">
        <v>14175.75</v>
      </c>
      <c r="G22" s="148">
        <v>3000</v>
      </c>
      <c r="H22" s="142"/>
      <c r="I22" s="151"/>
    </row>
    <row r="23" spans="1:9">
      <c r="A23" s="144">
        <v>20</v>
      </c>
      <c r="B23" s="145" t="s">
        <v>57</v>
      </c>
      <c r="C23" s="140" t="s">
        <v>58</v>
      </c>
      <c r="D23" s="140" t="s">
        <v>19</v>
      </c>
      <c r="E23" s="140">
        <v>1</v>
      </c>
      <c r="F23" s="146">
        <v>4233.83</v>
      </c>
      <c r="G23" s="148">
        <v>210</v>
      </c>
      <c r="H23" s="142"/>
      <c r="I23" s="151"/>
    </row>
    <row r="24" ht="24.75" spans="1:9">
      <c r="A24" s="144">
        <v>21</v>
      </c>
      <c r="B24" s="145" t="s">
        <v>59</v>
      </c>
      <c r="C24" s="140" t="s">
        <v>60</v>
      </c>
      <c r="D24" s="140" t="s">
        <v>61</v>
      </c>
      <c r="E24" s="140">
        <v>1</v>
      </c>
      <c r="F24" s="146">
        <v>326042.35</v>
      </c>
      <c r="G24" s="148">
        <v>8040</v>
      </c>
      <c r="H24" s="142"/>
      <c r="I24" s="151"/>
    </row>
    <row r="25" spans="1:9">
      <c r="A25" s="144">
        <v>22</v>
      </c>
      <c r="B25" s="145" t="s">
        <v>62</v>
      </c>
      <c r="C25" s="140" t="s">
        <v>63</v>
      </c>
      <c r="D25" s="140" t="s">
        <v>16</v>
      </c>
      <c r="E25" s="140">
        <v>1</v>
      </c>
      <c r="F25" s="146">
        <v>18806.5</v>
      </c>
      <c r="G25" s="148">
        <v>1320</v>
      </c>
      <c r="H25" s="142"/>
      <c r="I25" s="151"/>
    </row>
    <row r="26" spans="1:9">
      <c r="A26" s="144">
        <v>23</v>
      </c>
      <c r="B26" s="145" t="s">
        <v>64</v>
      </c>
      <c r="C26" s="140" t="s">
        <v>65</v>
      </c>
      <c r="D26" s="140" t="s">
        <v>16</v>
      </c>
      <c r="E26" s="140">
        <v>1</v>
      </c>
      <c r="F26" s="146"/>
      <c r="G26" s="148">
        <v>0</v>
      </c>
      <c r="H26" s="142"/>
      <c r="I26" s="151" t="s">
        <v>66</v>
      </c>
    </row>
    <row r="27" spans="1:9">
      <c r="A27" s="144">
        <v>24</v>
      </c>
      <c r="B27" s="145" t="s">
        <v>67</v>
      </c>
      <c r="C27" s="140" t="s">
        <v>68</v>
      </c>
      <c r="D27" s="140" t="s">
        <v>16</v>
      </c>
      <c r="E27" s="140">
        <v>2</v>
      </c>
      <c r="F27" s="146"/>
      <c r="G27" s="148">
        <v>0</v>
      </c>
      <c r="H27" s="142"/>
      <c r="I27" s="151" t="s">
        <v>66</v>
      </c>
    </row>
    <row r="28" spans="1:9">
      <c r="A28" s="144">
        <v>25</v>
      </c>
      <c r="B28" s="145" t="s">
        <v>69</v>
      </c>
      <c r="C28" s="140" t="s">
        <v>70</v>
      </c>
      <c r="D28" s="140" t="s">
        <v>16</v>
      </c>
      <c r="E28" s="140">
        <v>1</v>
      </c>
      <c r="F28" s="146">
        <v>34409.28</v>
      </c>
      <c r="G28" s="148">
        <v>4020</v>
      </c>
      <c r="H28" s="142"/>
      <c r="I28" s="151"/>
    </row>
    <row r="29" spans="1:9">
      <c r="A29" s="144">
        <v>26</v>
      </c>
      <c r="B29" s="145" t="s">
        <v>71</v>
      </c>
      <c r="C29" s="140" t="s">
        <v>72</v>
      </c>
      <c r="D29" s="140" t="s">
        <v>16</v>
      </c>
      <c r="E29" s="140">
        <v>1</v>
      </c>
      <c r="F29" s="146">
        <v>97151.17</v>
      </c>
      <c r="G29" s="148">
        <v>3020</v>
      </c>
      <c r="H29" s="142"/>
      <c r="I29" s="151"/>
    </row>
    <row r="30" spans="1:9">
      <c r="A30" s="144">
        <v>27</v>
      </c>
      <c r="B30" s="145" t="s">
        <v>73</v>
      </c>
      <c r="C30" s="140" t="s">
        <v>74</v>
      </c>
      <c r="D30" s="140" t="s">
        <v>40</v>
      </c>
      <c r="E30" s="140">
        <v>1</v>
      </c>
      <c r="F30" s="146">
        <v>0</v>
      </c>
      <c r="G30" s="148">
        <v>2090</v>
      </c>
      <c r="H30" s="142"/>
      <c r="I30" s="151"/>
    </row>
    <row r="31" spans="1:9">
      <c r="A31" s="144">
        <v>28</v>
      </c>
      <c r="B31" s="145" t="s">
        <v>75</v>
      </c>
      <c r="C31" s="140" t="s">
        <v>76</v>
      </c>
      <c r="D31" s="140" t="s">
        <v>16</v>
      </c>
      <c r="E31" s="140">
        <v>1</v>
      </c>
      <c r="F31" s="146">
        <v>41062.43</v>
      </c>
      <c r="G31" s="148">
        <v>600</v>
      </c>
      <c r="H31" s="142"/>
      <c r="I31" s="151"/>
    </row>
    <row r="32" spans="1:9">
      <c r="A32" s="144">
        <v>29</v>
      </c>
      <c r="B32" s="145" t="s">
        <v>77</v>
      </c>
      <c r="C32" s="140" t="s">
        <v>78</v>
      </c>
      <c r="D32" s="140" t="s">
        <v>61</v>
      </c>
      <c r="E32" s="140">
        <v>1</v>
      </c>
      <c r="F32" s="146">
        <v>61428.27</v>
      </c>
      <c r="G32" s="148"/>
      <c r="H32" s="142"/>
      <c r="I32" s="151" t="s">
        <v>35</v>
      </c>
    </row>
    <row r="33" spans="1:9">
      <c r="A33" s="144">
        <v>30</v>
      </c>
      <c r="B33" s="145" t="s">
        <v>79</v>
      </c>
      <c r="C33" s="140" t="s">
        <v>80</v>
      </c>
      <c r="D33" s="140" t="s">
        <v>40</v>
      </c>
      <c r="E33" s="140">
        <v>1</v>
      </c>
      <c r="F33" s="146">
        <v>0</v>
      </c>
      <c r="G33" s="148">
        <v>300</v>
      </c>
      <c r="H33" s="142"/>
      <c r="I33" s="151"/>
    </row>
    <row r="34" spans="1:9">
      <c r="A34" s="144">
        <v>31</v>
      </c>
      <c r="B34" s="145" t="s">
        <v>81</v>
      </c>
      <c r="C34" s="140" t="s">
        <v>82</v>
      </c>
      <c r="D34" s="140"/>
      <c r="E34" s="140"/>
      <c r="F34" s="146">
        <v>194864.71</v>
      </c>
      <c r="G34" s="148">
        <v>113680</v>
      </c>
      <c r="H34" s="142"/>
      <c r="I34" s="151"/>
    </row>
    <row r="35" spans="1:9">
      <c r="A35" s="144">
        <v>32</v>
      </c>
      <c r="B35" s="145" t="s">
        <v>83</v>
      </c>
      <c r="C35" s="140"/>
      <c r="D35" s="140" t="s">
        <v>61</v>
      </c>
      <c r="E35" s="140">
        <v>1</v>
      </c>
      <c r="F35" s="146">
        <v>14459.27</v>
      </c>
      <c r="G35" s="148">
        <v>0</v>
      </c>
      <c r="H35" s="142"/>
      <c r="I35" s="151"/>
    </row>
    <row r="36" spans="1:9">
      <c r="A36" s="144">
        <v>33</v>
      </c>
      <c r="B36" s="145" t="s">
        <v>84</v>
      </c>
      <c r="C36" s="140" t="s">
        <v>34</v>
      </c>
      <c r="D36" s="140" t="s">
        <v>61</v>
      </c>
      <c r="E36" s="140">
        <v>1</v>
      </c>
      <c r="F36" s="146">
        <v>402591.42</v>
      </c>
      <c r="G36" s="148">
        <v>0</v>
      </c>
      <c r="H36" s="142"/>
      <c r="I36" s="151"/>
    </row>
    <row r="37" spans="1:9">
      <c r="A37" s="144">
        <v>34</v>
      </c>
      <c r="B37" s="145" t="s">
        <v>85</v>
      </c>
      <c r="C37" s="140" t="s">
        <v>86</v>
      </c>
      <c r="D37" s="140" t="s">
        <v>61</v>
      </c>
      <c r="E37" s="140">
        <v>1</v>
      </c>
      <c r="F37" s="146">
        <v>9923.03</v>
      </c>
      <c r="G37" s="148">
        <v>0</v>
      </c>
      <c r="H37" s="142"/>
      <c r="I37" s="151"/>
    </row>
    <row r="38" spans="1:9">
      <c r="A38" s="144">
        <v>35</v>
      </c>
      <c r="B38" s="145" t="s">
        <v>87</v>
      </c>
      <c r="C38" s="140" t="s">
        <v>88</v>
      </c>
      <c r="D38" s="140" t="s">
        <v>61</v>
      </c>
      <c r="E38" s="140">
        <v>1</v>
      </c>
      <c r="F38" s="146">
        <v>375657.49</v>
      </c>
      <c r="G38" s="148">
        <v>0</v>
      </c>
      <c r="H38" s="142"/>
      <c r="I38" s="151"/>
    </row>
    <row r="39" spans="1:9">
      <c r="A39" s="144">
        <v>36</v>
      </c>
      <c r="B39" s="145" t="s">
        <v>89</v>
      </c>
      <c r="C39" s="140" t="s">
        <v>90</v>
      </c>
      <c r="D39" s="140" t="s">
        <v>61</v>
      </c>
      <c r="E39" s="140">
        <v>1</v>
      </c>
      <c r="F39" s="146">
        <v>43944.84</v>
      </c>
      <c r="G39" s="148">
        <v>0</v>
      </c>
      <c r="H39" s="142"/>
      <c r="I39" s="151"/>
    </row>
    <row r="40" spans="1:9">
      <c r="A40" s="144">
        <v>37</v>
      </c>
      <c r="B40" s="145" t="s">
        <v>91</v>
      </c>
      <c r="C40" s="140" t="s">
        <v>92</v>
      </c>
      <c r="D40" s="140" t="s">
        <v>16</v>
      </c>
      <c r="E40" s="140">
        <v>1</v>
      </c>
      <c r="F40" s="146">
        <v>39692.11</v>
      </c>
      <c r="G40" s="148">
        <v>700</v>
      </c>
      <c r="H40" s="142"/>
      <c r="I40" s="151"/>
    </row>
    <row r="41" spans="1:9">
      <c r="A41" s="144">
        <v>38</v>
      </c>
      <c r="B41" s="145" t="s">
        <v>93</v>
      </c>
      <c r="C41" s="140" t="s">
        <v>34</v>
      </c>
      <c r="D41" s="140" t="s">
        <v>16</v>
      </c>
      <c r="E41" s="140">
        <v>1</v>
      </c>
      <c r="F41" s="146"/>
      <c r="G41" s="148">
        <v>6030</v>
      </c>
      <c r="H41" s="142"/>
      <c r="I41" s="151"/>
    </row>
    <row r="42" spans="1:9">
      <c r="A42" s="144">
        <v>39</v>
      </c>
      <c r="B42" s="145" t="s">
        <v>94</v>
      </c>
      <c r="C42" s="140" t="s">
        <v>95</v>
      </c>
      <c r="D42" s="140" t="s">
        <v>40</v>
      </c>
      <c r="E42" s="140">
        <v>1</v>
      </c>
      <c r="F42" s="146"/>
      <c r="G42" s="148">
        <v>540</v>
      </c>
      <c r="H42" s="142"/>
      <c r="I42" s="151"/>
    </row>
    <row r="43" spans="1:9">
      <c r="A43" s="144">
        <v>40</v>
      </c>
      <c r="B43" s="145" t="s">
        <v>96</v>
      </c>
      <c r="C43" s="140" t="s">
        <v>97</v>
      </c>
      <c r="D43" s="140" t="s">
        <v>40</v>
      </c>
      <c r="E43" s="140">
        <v>1</v>
      </c>
      <c r="F43" s="146"/>
      <c r="G43" s="148">
        <v>1240</v>
      </c>
      <c r="H43" s="142"/>
      <c r="I43" s="151"/>
    </row>
    <row r="44" spans="1:9">
      <c r="A44" s="144">
        <v>41</v>
      </c>
      <c r="B44" s="145" t="s">
        <v>98</v>
      </c>
      <c r="C44" s="140" t="s">
        <v>99</v>
      </c>
      <c r="D44" s="140" t="s">
        <v>40</v>
      </c>
      <c r="E44" s="140">
        <v>1</v>
      </c>
      <c r="F44" s="146"/>
      <c r="G44" s="148">
        <v>100</v>
      </c>
      <c r="H44" s="142"/>
      <c r="I44" s="151"/>
    </row>
    <row r="45" spans="1:9">
      <c r="A45" s="144">
        <v>42</v>
      </c>
      <c r="B45" s="145" t="s">
        <v>100</v>
      </c>
      <c r="C45" s="140" t="s">
        <v>101</v>
      </c>
      <c r="D45" s="140" t="s">
        <v>40</v>
      </c>
      <c r="E45" s="140">
        <v>1</v>
      </c>
      <c r="F45" s="146"/>
      <c r="G45" s="148">
        <v>420</v>
      </c>
      <c r="H45" s="142"/>
      <c r="I45" s="151"/>
    </row>
    <row r="46" spans="1:9">
      <c r="A46" s="144">
        <v>43</v>
      </c>
      <c r="B46" s="145" t="s">
        <v>102</v>
      </c>
      <c r="C46" s="140"/>
      <c r="D46" s="140" t="s">
        <v>103</v>
      </c>
      <c r="E46" s="140">
        <v>1</v>
      </c>
      <c r="F46" s="146"/>
      <c r="G46" s="148">
        <v>4140</v>
      </c>
      <c r="H46" s="142"/>
      <c r="I46" s="151"/>
    </row>
    <row r="47" spans="1:9">
      <c r="A47" s="144">
        <v>44</v>
      </c>
      <c r="B47" s="145" t="s">
        <v>102</v>
      </c>
      <c r="C47" s="140"/>
      <c r="D47" s="140" t="s">
        <v>103</v>
      </c>
      <c r="E47" s="140">
        <v>1</v>
      </c>
      <c r="F47" s="146"/>
      <c r="G47" s="148">
        <v>2560</v>
      </c>
      <c r="H47" s="142"/>
      <c r="I47" s="151"/>
    </row>
    <row r="48" spans="1:9">
      <c r="A48" s="144">
        <v>45</v>
      </c>
      <c r="B48" s="145" t="s">
        <v>104</v>
      </c>
      <c r="C48" s="140" t="s">
        <v>105</v>
      </c>
      <c r="D48" s="140" t="s">
        <v>40</v>
      </c>
      <c r="E48" s="140">
        <v>9</v>
      </c>
      <c r="F48" s="146"/>
      <c r="G48" s="148">
        <v>140</v>
      </c>
      <c r="H48" s="142"/>
      <c r="I48" s="151"/>
    </row>
    <row r="49" spans="1:9">
      <c r="A49" s="144">
        <v>46</v>
      </c>
      <c r="B49" s="145" t="s">
        <v>106</v>
      </c>
      <c r="C49" s="140" t="s">
        <v>107</v>
      </c>
      <c r="D49" s="140" t="s">
        <v>40</v>
      </c>
      <c r="E49" s="140">
        <v>1</v>
      </c>
      <c r="F49" s="146"/>
      <c r="G49" s="148">
        <v>2170</v>
      </c>
      <c r="H49" s="142"/>
      <c r="I49" s="151"/>
    </row>
    <row r="50" spans="1:9">
      <c r="A50" s="144">
        <v>47</v>
      </c>
      <c r="B50" s="145" t="s">
        <v>108</v>
      </c>
      <c r="C50" s="140" t="s">
        <v>109</v>
      </c>
      <c r="D50" s="140" t="s">
        <v>40</v>
      </c>
      <c r="E50" s="140">
        <v>1</v>
      </c>
      <c r="F50" s="146"/>
      <c r="G50" s="148">
        <v>50</v>
      </c>
      <c r="H50" s="142"/>
      <c r="I50" s="151"/>
    </row>
    <row r="51" s="2" customFormat="1" spans="1:9">
      <c r="A51" s="144">
        <v>48</v>
      </c>
      <c r="B51" s="145" t="s">
        <v>110</v>
      </c>
      <c r="C51" s="140"/>
      <c r="D51" s="140" t="s">
        <v>40</v>
      </c>
      <c r="E51" s="140">
        <v>1</v>
      </c>
      <c r="F51" s="146"/>
      <c r="G51" s="148">
        <v>400</v>
      </c>
      <c r="H51" s="142"/>
      <c r="I51" s="151"/>
    </row>
    <row r="52" spans="1:9">
      <c r="A52" s="144">
        <v>49</v>
      </c>
      <c r="B52" s="145" t="s">
        <v>111</v>
      </c>
      <c r="C52" s="140" t="s">
        <v>112</v>
      </c>
      <c r="D52" s="140" t="s">
        <v>40</v>
      </c>
      <c r="E52" s="140">
        <v>1</v>
      </c>
      <c r="F52" s="146"/>
      <c r="G52" s="148">
        <v>25</v>
      </c>
      <c r="H52" s="142"/>
      <c r="I52" s="151"/>
    </row>
    <row r="53" spans="1:9">
      <c r="A53" s="144">
        <v>50</v>
      </c>
      <c r="B53" s="145" t="s">
        <v>113</v>
      </c>
      <c r="C53" s="140" t="s">
        <v>114</v>
      </c>
      <c r="D53" s="140" t="s">
        <v>16</v>
      </c>
      <c r="E53" s="140">
        <v>1</v>
      </c>
      <c r="F53" s="150">
        <v>831644.25</v>
      </c>
      <c r="G53" s="148">
        <v>124800</v>
      </c>
      <c r="H53" s="142"/>
      <c r="I53" s="151"/>
    </row>
    <row r="54" spans="1:9">
      <c r="A54" s="144">
        <v>51</v>
      </c>
      <c r="B54" s="145" t="s">
        <v>115</v>
      </c>
      <c r="C54" s="140" t="s">
        <v>116</v>
      </c>
      <c r="D54" s="140" t="s">
        <v>16</v>
      </c>
      <c r="E54" s="140">
        <v>2</v>
      </c>
      <c r="F54" s="150">
        <v>39692.11</v>
      </c>
      <c r="G54" s="148">
        <v>4180</v>
      </c>
      <c r="H54" s="142"/>
      <c r="I54" s="151"/>
    </row>
    <row r="55" ht="25.5" spans="1:9">
      <c r="A55" s="144">
        <v>52</v>
      </c>
      <c r="B55" s="145" t="s">
        <v>17</v>
      </c>
      <c r="C55" s="140" t="s">
        <v>117</v>
      </c>
      <c r="D55" s="140" t="s">
        <v>19</v>
      </c>
      <c r="E55" s="140">
        <v>6</v>
      </c>
      <c r="F55" s="146">
        <v>75641.82</v>
      </c>
      <c r="G55" s="148">
        <v>13500</v>
      </c>
      <c r="H55" s="142"/>
      <c r="I55" s="151"/>
    </row>
    <row r="56" spans="1:9">
      <c r="A56" s="144">
        <v>53</v>
      </c>
      <c r="B56" s="145" t="s">
        <v>20</v>
      </c>
      <c r="C56" s="140" t="s">
        <v>21</v>
      </c>
      <c r="D56" s="140" t="s">
        <v>16</v>
      </c>
      <c r="E56" s="140">
        <v>6</v>
      </c>
      <c r="F56" s="146">
        <v>6520.85</v>
      </c>
      <c r="G56" s="148">
        <v>1010</v>
      </c>
      <c r="H56" s="142"/>
      <c r="I56" s="151"/>
    </row>
    <row r="57" spans="1:9">
      <c r="A57" s="144">
        <v>54</v>
      </c>
      <c r="B57" s="145" t="s">
        <v>22</v>
      </c>
      <c r="C57" s="140" t="s">
        <v>23</v>
      </c>
      <c r="D57" s="140" t="s">
        <v>16</v>
      </c>
      <c r="E57" s="140">
        <v>10</v>
      </c>
      <c r="F57" s="146">
        <v>123187.3</v>
      </c>
      <c r="G57" s="148">
        <v>25500</v>
      </c>
      <c r="H57" s="142"/>
      <c r="I57" s="151"/>
    </row>
    <row r="58" ht="24.75" spans="1:9">
      <c r="A58" s="144">
        <v>55</v>
      </c>
      <c r="B58" s="145" t="s">
        <v>24</v>
      </c>
      <c r="C58" s="140" t="s">
        <v>25</v>
      </c>
      <c r="D58" s="140" t="s">
        <v>16</v>
      </c>
      <c r="E58" s="140">
        <v>1</v>
      </c>
      <c r="F58" s="146">
        <v>3416.36</v>
      </c>
      <c r="G58" s="148">
        <v>0</v>
      </c>
      <c r="H58" s="142"/>
      <c r="I58" s="151" t="s">
        <v>118</v>
      </c>
    </row>
    <row r="59" spans="1:9">
      <c r="A59" s="144">
        <v>56</v>
      </c>
      <c r="B59" s="145" t="s">
        <v>27</v>
      </c>
      <c r="C59" s="140" t="s">
        <v>28</v>
      </c>
      <c r="D59" s="140" t="s">
        <v>16</v>
      </c>
      <c r="E59" s="140">
        <v>1</v>
      </c>
      <c r="F59" s="146">
        <v>1653.84</v>
      </c>
      <c r="G59" s="148">
        <v>0</v>
      </c>
      <c r="H59" s="142"/>
      <c r="I59" s="151" t="s">
        <v>118</v>
      </c>
    </row>
    <row r="60" spans="1:9">
      <c r="A60" s="144">
        <v>57</v>
      </c>
      <c r="B60" s="145" t="s">
        <v>29</v>
      </c>
      <c r="C60" s="140" t="s">
        <v>30</v>
      </c>
      <c r="D60" s="140" t="s">
        <v>16</v>
      </c>
      <c r="E60" s="140">
        <v>4</v>
      </c>
      <c r="F60" s="146">
        <v>907.25</v>
      </c>
      <c r="G60" s="148">
        <v>0</v>
      </c>
      <c r="H60" s="142"/>
      <c r="I60" s="151" t="s">
        <v>118</v>
      </c>
    </row>
    <row r="61" spans="1:9">
      <c r="A61" s="144">
        <v>58</v>
      </c>
      <c r="B61" s="145" t="s">
        <v>119</v>
      </c>
      <c r="C61" s="140" t="s">
        <v>120</v>
      </c>
      <c r="D61" s="140" t="s">
        <v>16</v>
      </c>
      <c r="E61" s="140">
        <v>3</v>
      </c>
      <c r="F61" s="146">
        <v>4536241.36</v>
      </c>
      <c r="G61" s="148">
        <v>292430</v>
      </c>
      <c r="H61" s="142"/>
      <c r="I61" s="151"/>
    </row>
    <row r="62" spans="1:9">
      <c r="A62" s="144">
        <v>59</v>
      </c>
      <c r="B62" s="145" t="s">
        <v>33</v>
      </c>
      <c r="C62" s="140" t="s">
        <v>121</v>
      </c>
      <c r="D62" s="140" t="s">
        <v>16</v>
      </c>
      <c r="E62" s="140">
        <v>1</v>
      </c>
      <c r="F62" s="146">
        <v>73713.92</v>
      </c>
      <c r="G62" s="148">
        <v>0</v>
      </c>
      <c r="H62" s="142"/>
      <c r="I62" s="151" t="s">
        <v>122</v>
      </c>
    </row>
    <row r="63" spans="1:9">
      <c r="A63" s="144">
        <v>60</v>
      </c>
      <c r="B63" s="145" t="s">
        <v>36</v>
      </c>
      <c r="C63" s="140" t="s">
        <v>37</v>
      </c>
      <c r="D63" s="140" t="s">
        <v>16</v>
      </c>
      <c r="E63" s="140">
        <v>3</v>
      </c>
      <c r="F63" s="146">
        <v>6048.32</v>
      </c>
      <c r="G63" s="148">
        <v>0</v>
      </c>
      <c r="H63" s="142"/>
      <c r="I63" s="151" t="s">
        <v>122</v>
      </c>
    </row>
    <row r="64" spans="1:9">
      <c r="A64" s="144">
        <v>61</v>
      </c>
      <c r="B64" s="145" t="s">
        <v>38</v>
      </c>
      <c r="C64" s="140" t="s">
        <v>39</v>
      </c>
      <c r="D64" s="140" t="s">
        <v>40</v>
      </c>
      <c r="E64" s="140">
        <v>36</v>
      </c>
      <c r="F64" s="146">
        <v>84935.45</v>
      </c>
      <c r="G64" s="148">
        <v>0</v>
      </c>
      <c r="H64" s="142"/>
      <c r="I64" s="151" t="s">
        <v>122</v>
      </c>
    </row>
    <row r="65" s="2" customFormat="1" spans="1:9">
      <c r="A65" s="144">
        <v>62</v>
      </c>
      <c r="B65" s="145" t="s">
        <v>41</v>
      </c>
      <c r="C65" s="140" t="s">
        <v>42</v>
      </c>
      <c r="D65" s="140" t="s">
        <v>43</v>
      </c>
      <c r="E65" s="140">
        <v>240</v>
      </c>
      <c r="F65" s="146">
        <v>137221.3</v>
      </c>
      <c r="G65" s="148">
        <v>0</v>
      </c>
      <c r="H65" s="142"/>
      <c r="I65" s="151" t="s">
        <v>122</v>
      </c>
    </row>
    <row r="66" s="2" customFormat="1" spans="1:9">
      <c r="A66" s="144">
        <v>63</v>
      </c>
      <c r="B66" s="145" t="s">
        <v>44</v>
      </c>
      <c r="C66" s="140" t="s">
        <v>45</v>
      </c>
      <c r="D66" s="140" t="s">
        <v>16</v>
      </c>
      <c r="E66" s="140">
        <v>3</v>
      </c>
      <c r="F66" s="146">
        <v>33171.26</v>
      </c>
      <c r="G66" s="148">
        <v>4830</v>
      </c>
      <c r="H66" s="142"/>
      <c r="I66" s="151"/>
    </row>
    <row r="67" spans="1:9">
      <c r="A67" s="144">
        <v>64</v>
      </c>
      <c r="B67" s="145" t="s">
        <v>123</v>
      </c>
      <c r="C67" s="140" t="s">
        <v>34</v>
      </c>
      <c r="D67" s="140" t="s">
        <v>16</v>
      </c>
      <c r="E67" s="140">
        <v>1</v>
      </c>
      <c r="F67" s="146">
        <v>18797.05</v>
      </c>
      <c r="G67" s="148">
        <v>1610</v>
      </c>
      <c r="H67" s="142"/>
      <c r="I67" s="151"/>
    </row>
    <row r="68" s="2" customFormat="1" spans="1:9">
      <c r="A68" s="144">
        <v>65</v>
      </c>
      <c r="B68" s="145" t="s">
        <v>124</v>
      </c>
      <c r="C68" s="140" t="s">
        <v>47</v>
      </c>
      <c r="D68" s="140" t="s">
        <v>48</v>
      </c>
      <c r="E68" s="140">
        <v>50</v>
      </c>
      <c r="F68" s="146">
        <v>159398.32</v>
      </c>
      <c r="G68" s="148"/>
      <c r="H68" s="142"/>
      <c r="I68" s="151" t="s">
        <v>122</v>
      </c>
    </row>
    <row r="69" spans="1:9">
      <c r="A69" s="144">
        <v>66</v>
      </c>
      <c r="B69" s="145" t="s">
        <v>49</v>
      </c>
      <c r="C69" s="140" t="s">
        <v>50</v>
      </c>
      <c r="D69" s="140" t="s">
        <v>16</v>
      </c>
      <c r="E69" s="140">
        <v>12</v>
      </c>
      <c r="F69" s="146">
        <v>291595.27</v>
      </c>
      <c r="G69" s="148">
        <v>59400</v>
      </c>
      <c r="H69" s="142"/>
      <c r="I69" s="151"/>
    </row>
    <row r="70" spans="1:9">
      <c r="A70" s="144">
        <v>67</v>
      </c>
      <c r="B70" s="145" t="s">
        <v>125</v>
      </c>
      <c r="C70" s="140" t="s">
        <v>126</v>
      </c>
      <c r="D70" s="140" t="s">
        <v>19</v>
      </c>
      <c r="E70" s="140">
        <v>3</v>
      </c>
      <c r="F70" s="146">
        <v>29818.7</v>
      </c>
      <c r="G70" s="148">
        <v>4390</v>
      </c>
      <c r="H70" s="142"/>
      <c r="I70" s="151"/>
    </row>
    <row r="71" spans="1:9">
      <c r="A71" s="144">
        <v>68</v>
      </c>
      <c r="B71" s="145" t="s">
        <v>75</v>
      </c>
      <c r="C71" s="140" t="s">
        <v>76</v>
      </c>
      <c r="D71" s="140" t="s">
        <v>16</v>
      </c>
      <c r="E71" s="140">
        <v>3</v>
      </c>
      <c r="F71" s="146">
        <v>123187.3</v>
      </c>
      <c r="G71" s="148">
        <v>600</v>
      </c>
      <c r="H71" s="142"/>
      <c r="I71" s="151"/>
    </row>
    <row r="72" spans="1:9">
      <c r="A72" s="144">
        <v>69</v>
      </c>
      <c r="B72" s="145" t="s">
        <v>57</v>
      </c>
      <c r="C72" s="140" t="s">
        <v>58</v>
      </c>
      <c r="D72" s="140" t="s">
        <v>19</v>
      </c>
      <c r="E72" s="140">
        <v>1</v>
      </c>
      <c r="F72" s="146">
        <v>4233.83</v>
      </c>
      <c r="G72" s="148">
        <v>350</v>
      </c>
      <c r="H72" s="142"/>
      <c r="I72" s="151"/>
    </row>
    <row r="73" spans="1:9">
      <c r="A73" s="144">
        <v>70</v>
      </c>
      <c r="B73" s="145" t="s">
        <v>62</v>
      </c>
      <c r="C73" s="140" t="s">
        <v>63</v>
      </c>
      <c r="D73" s="140" t="s">
        <v>16</v>
      </c>
      <c r="E73" s="140">
        <v>3</v>
      </c>
      <c r="F73" s="146">
        <v>18806.5</v>
      </c>
      <c r="G73" s="148">
        <v>1320</v>
      </c>
      <c r="H73" s="142"/>
      <c r="I73" s="151"/>
    </row>
    <row r="74" spans="1:9">
      <c r="A74" s="144">
        <v>71</v>
      </c>
      <c r="B74" s="145" t="s">
        <v>64</v>
      </c>
      <c r="C74" s="140" t="s">
        <v>65</v>
      </c>
      <c r="D74" s="140" t="s">
        <v>16</v>
      </c>
      <c r="E74" s="140">
        <v>1</v>
      </c>
      <c r="F74" s="146"/>
      <c r="G74" s="148"/>
      <c r="H74" s="142"/>
      <c r="I74" s="151" t="s">
        <v>127</v>
      </c>
    </row>
    <row r="75" spans="1:9">
      <c r="A75" s="144">
        <v>72</v>
      </c>
      <c r="B75" s="145" t="s">
        <v>67</v>
      </c>
      <c r="C75" s="140" t="s">
        <v>68</v>
      </c>
      <c r="D75" s="140" t="s">
        <v>16</v>
      </c>
      <c r="E75" s="140">
        <v>2</v>
      </c>
      <c r="F75" s="146"/>
      <c r="G75" s="148"/>
      <c r="H75" s="142"/>
      <c r="I75" s="151" t="s">
        <v>127</v>
      </c>
    </row>
    <row r="76" ht="24.75" spans="1:9">
      <c r="A76" s="144">
        <v>73</v>
      </c>
      <c r="B76" s="145" t="s">
        <v>59</v>
      </c>
      <c r="C76" s="140" t="s">
        <v>128</v>
      </c>
      <c r="D76" s="140" t="s">
        <v>61</v>
      </c>
      <c r="E76" s="140">
        <v>1</v>
      </c>
      <c r="F76" s="146">
        <v>709260.24</v>
      </c>
      <c r="G76" s="148">
        <v>12070</v>
      </c>
      <c r="H76" s="142"/>
      <c r="I76" s="151"/>
    </row>
    <row r="77" spans="1:9">
      <c r="A77" s="144">
        <v>74</v>
      </c>
      <c r="B77" s="145" t="s">
        <v>129</v>
      </c>
      <c r="C77" s="140" t="s">
        <v>130</v>
      </c>
      <c r="D77" s="140" t="s">
        <v>16</v>
      </c>
      <c r="E77" s="140">
        <v>1</v>
      </c>
      <c r="F77" s="146">
        <v>0</v>
      </c>
      <c r="G77" s="148">
        <v>0</v>
      </c>
      <c r="H77" s="142"/>
      <c r="I77" s="151" t="s">
        <v>131</v>
      </c>
    </row>
    <row r="78" spans="1:9">
      <c r="A78" s="144">
        <v>75</v>
      </c>
      <c r="B78" s="145" t="s">
        <v>69</v>
      </c>
      <c r="C78" s="140" t="s">
        <v>70</v>
      </c>
      <c r="D78" s="140" t="s">
        <v>16</v>
      </c>
      <c r="E78" s="140">
        <v>1</v>
      </c>
      <c r="F78" s="146">
        <v>34409.28</v>
      </c>
      <c r="G78" s="148">
        <v>4020</v>
      </c>
      <c r="H78" s="142"/>
      <c r="I78" s="151"/>
    </row>
    <row r="79" spans="1:9">
      <c r="A79" s="144">
        <v>76</v>
      </c>
      <c r="B79" s="145" t="s">
        <v>71</v>
      </c>
      <c r="C79" s="140" t="s">
        <v>72</v>
      </c>
      <c r="D79" s="140" t="s">
        <v>16</v>
      </c>
      <c r="E79" s="140">
        <v>1</v>
      </c>
      <c r="F79" s="146">
        <v>97151.17</v>
      </c>
      <c r="G79" s="148">
        <v>3020</v>
      </c>
      <c r="H79" s="142"/>
      <c r="I79" s="151"/>
    </row>
    <row r="80" spans="1:9">
      <c r="A80" s="144">
        <v>77</v>
      </c>
      <c r="B80" s="145" t="s">
        <v>73</v>
      </c>
      <c r="C80" s="140" t="s">
        <v>132</v>
      </c>
      <c r="D80" s="140" t="s">
        <v>19</v>
      </c>
      <c r="E80" s="140">
        <v>2</v>
      </c>
      <c r="F80" s="146">
        <v>0</v>
      </c>
      <c r="G80" s="148">
        <v>4190</v>
      </c>
      <c r="H80" s="142"/>
      <c r="I80" s="151"/>
    </row>
    <row r="81" spans="1:9">
      <c r="A81" s="144">
        <v>78</v>
      </c>
      <c r="B81" s="145" t="s">
        <v>77</v>
      </c>
      <c r="C81" s="140" t="s">
        <v>133</v>
      </c>
      <c r="D81" s="140" t="s">
        <v>61</v>
      </c>
      <c r="E81" s="140">
        <v>1</v>
      </c>
      <c r="F81" s="146">
        <v>74573.92</v>
      </c>
      <c r="G81" s="148"/>
      <c r="H81" s="142"/>
      <c r="I81" s="151" t="s">
        <v>122</v>
      </c>
    </row>
    <row r="82" spans="1:9">
      <c r="A82" s="144">
        <v>79</v>
      </c>
      <c r="B82" s="145" t="s">
        <v>134</v>
      </c>
      <c r="C82" s="140" t="s">
        <v>34</v>
      </c>
      <c r="D82" s="140"/>
      <c r="E82" s="140"/>
      <c r="F82" s="146">
        <v>416951.4</v>
      </c>
      <c r="G82" s="148">
        <v>243600</v>
      </c>
      <c r="H82" s="142"/>
      <c r="I82" s="151"/>
    </row>
    <row r="83" ht="25.5" spans="1:9">
      <c r="A83" s="144">
        <v>80</v>
      </c>
      <c r="B83" s="145" t="s">
        <v>51</v>
      </c>
      <c r="C83" s="140" t="s">
        <v>135</v>
      </c>
      <c r="D83" s="140" t="s">
        <v>16</v>
      </c>
      <c r="E83" s="140">
        <v>2</v>
      </c>
      <c r="F83" s="146">
        <v>36084.38</v>
      </c>
      <c r="G83" s="148">
        <v>8460</v>
      </c>
      <c r="H83" s="142"/>
      <c r="I83" s="151"/>
    </row>
    <row r="84" spans="1:9">
      <c r="A84" s="144">
        <v>81</v>
      </c>
      <c r="B84" s="145" t="s">
        <v>53</v>
      </c>
      <c r="C84" s="140" t="s">
        <v>136</v>
      </c>
      <c r="D84" s="140" t="s">
        <v>19</v>
      </c>
      <c r="E84" s="140">
        <v>1</v>
      </c>
      <c r="F84" s="146">
        <v>33057.86</v>
      </c>
      <c r="G84" s="148">
        <v>1650</v>
      </c>
      <c r="H84" s="142"/>
      <c r="I84" s="151"/>
    </row>
    <row r="85" spans="1:9">
      <c r="A85" s="144">
        <v>82</v>
      </c>
      <c r="B85" s="145" t="s">
        <v>83</v>
      </c>
      <c r="C85" s="140"/>
      <c r="D85" s="140" t="s">
        <v>61</v>
      </c>
      <c r="E85" s="140">
        <v>1</v>
      </c>
      <c r="F85" s="146">
        <v>4819.76</v>
      </c>
      <c r="G85" s="148">
        <v>0</v>
      </c>
      <c r="H85" s="142"/>
      <c r="I85" s="151"/>
    </row>
    <row r="86" spans="1:9">
      <c r="A86" s="144">
        <v>83</v>
      </c>
      <c r="B86" s="145" t="s">
        <v>137</v>
      </c>
      <c r="C86" s="140" t="s">
        <v>86</v>
      </c>
      <c r="D86" s="140" t="s">
        <v>61</v>
      </c>
      <c r="E86" s="140">
        <v>1</v>
      </c>
      <c r="F86" s="146">
        <v>19846.06</v>
      </c>
      <c r="G86" s="148">
        <v>0</v>
      </c>
      <c r="H86" s="142"/>
      <c r="I86" s="151"/>
    </row>
    <row r="87" spans="1:9">
      <c r="A87" s="144">
        <v>84</v>
      </c>
      <c r="B87" s="145" t="s">
        <v>138</v>
      </c>
      <c r="C87" s="140" t="s">
        <v>34</v>
      </c>
      <c r="D87" s="140" t="s">
        <v>61</v>
      </c>
      <c r="E87" s="140">
        <v>1</v>
      </c>
      <c r="F87" s="146">
        <v>1005533.5</v>
      </c>
      <c r="G87" s="148">
        <v>0</v>
      </c>
      <c r="H87" s="142"/>
      <c r="I87" s="151"/>
    </row>
    <row r="88" spans="1:9">
      <c r="A88" s="144">
        <v>85</v>
      </c>
      <c r="B88" s="145" t="s">
        <v>87</v>
      </c>
      <c r="C88" s="140" t="s">
        <v>139</v>
      </c>
      <c r="D88" s="140" t="s">
        <v>61</v>
      </c>
      <c r="E88" s="140">
        <v>1</v>
      </c>
      <c r="F88" s="146">
        <v>375657.49</v>
      </c>
      <c r="G88" s="148">
        <v>0</v>
      </c>
      <c r="H88" s="142"/>
      <c r="I88" s="151"/>
    </row>
    <row r="89" spans="1:9">
      <c r="A89" s="144">
        <v>86</v>
      </c>
      <c r="B89" s="145" t="s">
        <v>89</v>
      </c>
      <c r="C89" s="140" t="s">
        <v>90</v>
      </c>
      <c r="D89" s="140" t="s">
        <v>61</v>
      </c>
      <c r="E89" s="140">
        <v>1</v>
      </c>
      <c r="F89" s="146">
        <v>64405.18</v>
      </c>
      <c r="G89" s="148">
        <v>0</v>
      </c>
      <c r="H89" s="142"/>
      <c r="I89" s="151"/>
    </row>
    <row r="90" spans="1:9">
      <c r="A90" s="144">
        <v>87</v>
      </c>
      <c r="B90" s="145" t="s">
        <v>91</v>
      </c>
      <c r="C90" s="140" t="s">
        <v>92</v>
      </c>
      <c r="D90" s="140" t="s">
        <v>16</v>
      </c>
      <c r="E90" s="140">
        <v>1</v>
      </c>
      <c r="F90" s="146">
        <v>48670.09</v>
      </c>
      <c r="G90" s="148">
        <v>700</v>
      </c>
      <c r="H90" s="142"/>
      <c r="I90" s="151"/>
    </row>
    <row r="91" spans="1:9">
      <c r="A91" s="144">
        <v>88</v>
      </c>
      <c r="B91" s="145" t="s">
        <v>93</v>
      </c>
      <c r="C91" s="140" t="s">
        <v>34</v>
      </c>
      <c r="D91" s="140" t="s">
        <v>16</v>
      </c>
      <c r="E91" s="140">
        <v>1</v>
      </c>
      <c r="F91" s="146"/>
      <c r="G91" s="148">
        <v>6030</v>
      </c>
      <c r="H91" s="142"/>
      <c r="I91" s="151"/>
    </row>
    <row r="92" spans="1:9">
      <c r="A92" s="144">
        <v>89</v>
      </c>
      <c r="B92" s="145" t="s">
        <v>94</v>
      </c>
      <c r="C92" s="140" t="s">
        <v>95</v>
      </c>
      <c r="D92" s="140" t="s">
        <v>40</v>
      </c>
      <c r="E92" s="140">
        <v>1</v>
      </c>
      <c r="F92" s="146"/>
      <c r="G92" s="148">
        <v>540</v>
      </c>
      <c r="H92" s="142"/>
      <c r="I92" s="151"/>
    </row>
    <row r="93" spans="1:9">
      <c r="A93" s="144">
        <v>90</v>
      </c>
      <c r="B93" s="145" t="s">
        <v>96</v>
      </c>
      <c r="C93" s="140" t="s">
        <v>140</v>
      </c>
      <c r="D93" s="140" t="s">
        <v>40</v>
      </c>
      <c r="E93" s="140">
        <v>3</v>
      </c>
      <c r="F93" s="146"/>
      <c r="G93" s="148">
        <v>3410</v>
      </c>
      <c r="H93" s="142"/>
      <c r="I93" s="151"/>
    </row>
    <row r="94" spans="1:9">
      <c r="A94" s="144">
        <v>91</v>
      </c>
      <c r="B94" s="145" t="s">
        <v>98</v>
      </c>
      <c r="C94" s="140" t="s">
        <v>141</v>
      </c>
      <c r="D94" s="140" t="s">
        <v>40</v>
      </c>
      <c r="E94" s="140">
        <v>1</v>
      </c>
      <c r="F94" s="146"/>
      <c r="G94" s="148">
        <v>120</v>
      </c>
      <c r="H94" s="142"/>
      <c r="I94" s="151"/>
    </row>
    <row r="95" spans="1:9">
      <c r="A95" s="144">
        <v>92</v>
      </c>
      <c r="B95" s="145" t="s">
        <v>104</v>
      </c>
      <c r="C95" s="140" t="s">
        <v>142</v>
      </c>
      <c r="D95" s="140" t="s">
        <v>40</v>
      </c>
      <c r="E95" s="140">
        <v>8</v>
      </c>
      <c r="F95" s="146"/>
      <c r="G95" s="148">
        <v>240</v>
      </c>
      <c r="H95" s="142"/>
      <c r="I95" s="151"/>
    </row>
    <row r="96" spans="1:9">
      <c r="A96" s="144">
        <v>93</v>
      </c>
      <c r="B96" s="145" t="s">
        <v>106</v>
      </c>
      <c r="C96" s="140" t="s">
        <v>107</v>
      </c>
      <c r="D96" s="140" t="s">
        <v>40</v>
      </c>
      <c r="E96" s="140">
        <v>1</v>
      </c>
      <c r="F96" s="146"/>
      <c r="G96" s="148">
        <v>2170</v>
      </c>
      <c r="H96" s="142"/>
      <c r="I96" s="151"/>
    </row>
    <row r="97" spans="1:9">
      <c r="A97" s="144">
        <v>94</v>
      </c>
      <c r="B97" s="145" t="s">
        <v>108</v>
      </c>
      <c r="C97" s="140" t="s">
        <v>109</v>
      </c>
      <c r="D97" s="140" t="s">
        <v>40</v>
      </c>
      <c r="E97" s="140">
        <v>1</v>
      </c>
      <c r="F97" s="146"/>
      <c r="G97" s="148">
        <v>50</v>
      </c>
      <c r="H97" s="142"/>
      <c r="I97" s="151"/>
    </row>
    <row r="98" spans="1:9">
      <c r="A98" s="144">
        <v>95</v>
      </c>
      <c r="B98" s="145" t="s">
        <v>110</v>
      </c>
      <c r="C98" s="140"/>
      <c r="D98" s="140" t="s">
        <v>40</v>
      </c>
      <c r="E98" s="140">
        <v>1</v>
      </c>
      <c r="F98" s="146"/>
      <c r="G98" s="148">
        <v>400</v>
      </c>
      <c r="H98" s="142"/>
      <c r="I98" s="151"/>
    </row>
    <row r="99" spans="1:9">
      <c r="A99" s="144">
        <v>96</v>
      </c>
      <c r="B99" s="145" t="s">
        <v>111</v>
      </c>
      <c r="C99" s="140" t="s">
        <v>112</v>
      </c>
      <c r="D99" s="140" t="s">
        <v>40</v>
      </c>
      <c r="E99" s="140">
        <v>1</v>
      </c>
      <c r="F99" s="146"/>
      <c r="G99" s="148">
        <v>25</v>
      </c>
      <c r="H99" s="142"/>
      <c r="I99" s="151"/>
    </row>
    <row r="100" spans="1:9">
      <c r="A100" s="144">
        <v>97</v>
      </c>
      <c r="B100" s="145" t="s">
        <v>143</v>
      </c>
      <c r="C100" s="140"/>
      <c r="D100" s="140" t="s">
        <v>103</v>
      </c>
      <c r="E100" s="140">
        <v>1</v>
      </c>
      <c r="F100" s="146"/>
      <c r="G100" s="148">
        <v>7790</v>
      </c>
      <c r="H100" s="142"/>
      <c r="I100" s="151"/>
    </row>
    <row r="101" spans="1:9">
      <c r="A101" s="144">
        <v>98</v>
      </c>
      <c r="B101" s="145" t="s">
        <v>143</v>
      </c>
      <c r="C101" s="140"/>
      <c r="D101" s="140" t="s">
        <v>103</v>
      </c>
      <c r="E101" s="140">
        <v>1</v>
      </c>
      <c r="F101" s="146"/>
      <c r="G101" s="148">
        <v>4250</v>
      </c>
      <c r="H101" s="142"/>
      <c r="I101" s="151"/>
    </row>
    <row r="102" spans="1:9">
      <c r="A102" s="144">
        <v>99</v>
      </c>
      <c r="B102" s="145" t="s">
        <v>144</v>
      </c>
      <c r="C102" s="140" t="s">
        <v>145</v>
      </c>
      <c r="D102" s="140" t="s">
        <v>48</v>
      </c>
      <c r="E102" s="140">
        <v>30</v>
      </c>
      <c r="F102" s="146"/>
      <c r="G102" s="148">
        <v>5330</v>
      </c>
      <c r="H102" s="142"/>
      <c r="I102" s="151"/>
    </row>
    <row r="103" spans="1:9">
      <c r="A103" s="144">
        <v>100</v>
      </c>
      <c r="B103" s="145" t="s">
        <v>146</v>
      </c>
      <c r="C103" s="140"/>
      <c r="D103" s="140" t="s">
        <v>103</v>
      </c>
      <c r="E103" s="140">
        <v>1</v>
      </c>
      <c r="F103" s="146"/>
      <c r="G103" s="148">
        <v>33600</v>
      </c>
      <c r="H103" s="142"/>
      <c r="I103" s="151"/>
    </row>
    <row r="104" spans="1:9">
      <c r="A104" s="144">
        <v>101</v>
      </c>
      <c r="B104" s="145" t="s">
        <v>147</v>
      </c>
      <c r="C104" s="140"/>
      <c r="D104" s="140" t="s">
        <v>103</v>
      </c>
      <c r="E104" s="140">
        <v>1</v>
      </c>
      <c r="F104" s="146"/>
      <c r="G104" s="148">
        <v>0</v>
      </c>
      <c r="H104" s="142"/>
      <c r="I104" s="151" t="s">
        <v>148</v>
      </c>
    </row>
    <row r="105" spans="1:9">
      <c r="A105" s="144">
        <v>102</v>
      </c>
      <c r="B105" s="145" t="s">
        <v>149</v>
      </c>
      <c r="C105" s="140"/>
      <c r="D105" s="140" t="s">
        <v>103</v>
      </c>
      <c r="E105" s="140">
        <v>1</v>
      </c>
      <c r="F105" s="146"/>
      <c r="G105" s="148">
        <v>12040</v>
      </c>
      <c r="H105" s="142"/>
      <c r="I105" s="151"/>
    </row>
    <row r="106" spans="1:9">
      <c r="A106" s="144">
        <v>103</v>
      </c>
      <c r="B106" s="145" t="s">
        <v>150</v>
      </c>
      <c r="C106" s="140"/>
      <c r="D106" s="140" t="s">
        <v>103</v>
      </c>
      <c r="E106" s="140">
        <v>1</v>
      </c>
      <c r="F106" s="146"/>
      <c r="G106" s="148">
        <v>3360</v>
      </c>
      <c r="H106" s="142"/>
      <c r="I106" s="151"/>
    </row>
    <row r="107" spans="1:9">
      <c r="A107" s="144">
        <v>104</v>
      </c>
      <c r="B107" s="145" t="s">
        <v>151</v>
      </c>
      <c r="C107" s="140" t="s">
        <v>152</v>
      </c>
      <c r="D107" s="140" t="s">
        <v>48</v>
      </c>
      <c r="E107" s="140">
        <v>12</v>
      </c>
      <c r="F107" s="146"/>
      <c r="G107" s="148">
        <v>990</v>
      </c>
      <c r="H107" s="142"/>
      <c r="I107" s="151"/>
    </row>
    <row r="108" spans="1:9">
      <c r="A108" s="144">
        <v>105</v>
      </c>
      <c r="B108" s="145" t="s">
        <v>153</v>
      </c>
      <c r="C108" s="140" t="s">
        <v>154</v>
      </c>
      <c r="D108" s="140" t="s">
        <v>16</v>
      </c>
      <c r="E108" s="140">
        <v>1</v>
      </c>
      <c r="F108" s="146">
        <v>3775.13482292917</v>
      </c>
      <c r="G108" s="148">
        <v>50</v>
      </c>
      <c r="H108" s="142"/>
      <c r="I108" s="151"/>
    </row>
    <row r="109" spans="1:9">
      <c r="A109" s="144">
        <v>106</v>
      </c>
      <c r="B109" s="145" t="s">
        <v>11</v>
      </c>
      <c r="C109" s="140" t="s">
        <v>155</v>
      </c>
      <c r="D109" s="140" t="s">
        <v>16</v>
      </c>
      <c r="E109" s="140">
        <v>1</v>
      </c>
      <c r="F109" s="146">
        <v>5104.40764790423</v>
      </c>
      <c r="G109" s="148">
        <v>60</v>
      </c>
      <c r="H109" s="142"/>
      <c r="I109" s="151"/>
    </row>
    <row r="110" ht="25.5" spans="1:9">
      <c r="A110" s="144">
        <v>107</v>
      </c>
      <c r="B110" s="145" t="s">
        <v>17</v>
      </c>
      <c r="C110" s="140" t="s">
        <v>156</v>
      </c>
      <c r="D110" s="140" t="s">
        <v>16</v>
      </c>
      <c r="E110" s="140">
        <v>3</v>
      </c>
      <c r="F110" s="146">
        <v>29908.6385619389</v>
      </c>
      <c r="G110" s="148">
        <v>4540</v>
      </c>
      <c r="H110" s="142"/>
      <c r="I110" s="151"/>
    </row>
    <row r="111" spans="1:9">
      <c r="A111" s="144">
        <v>108</v>
      </c>
      <c r="B111" s="145" t="s">
        <v>22</v>
      </c>
      <c r="C111" s="140" t="s">
        <v>23</v>
      </c>
      <c r="D111" s="140" t="s">
        <v>16</v>
      </c>
      <c r="E111" s="140">
        <v>2</v>
      </c>
      <c r="F111" s="146">
        <v>26585.4564995012</v>
      </c>
      <c r="G111" s="148">
        <v>5270</v>
      </c>
      <c r="H111" s="142"/>
      <c r="I111" s="151"/>
    </row>
    <row r="112" s="2" customFormat="1" spans="1:9">
      <c r="A112" s="144">
        <v>109</v>
      </c>
      <c r="B112" s="145" t="s">
        <v>27</v>
      </c>
      <c r="C112" s="140" t="s">
        <v>28</v>
      </c>
      <c r="D112" s="140" t="s">
        <v>16</v>
      </c>
      <c r="E112" s="140">
        <v>1</v>
      </c>
      <c r="F112" s="146">
        <v>2326.22744370636</v>
      </c>
      <c r="G112" s="148">
        <v>0</v>
      </c>
      <c r="H112" s="142"/>
      <c r="I112" s="151" t="s">
        <v>157</v>
      </c>
    </row>
    <row r="113" s="2" customFormat="1" spans="1:9">
      <c r="A113" s="144">
        <v>110</v>
      </c>
      <c r="B113" s="145" t="s">
        <v>29</v>
      </c>
      <c r="C113" s="140" t="s">
        <v>30</v>
      </c>
      <c r="D113" s="140" t="s">
        <v>16</v>
      </c>
      <c r="E113" s="140">
        <v>2</v>
      </c>
      <c r="F113" s="146">
        <v>3721.96390993017</v>
      </c>
      <c r="G113" s="148">
        <v>0</v>
      </c>
      <c r="H113" s="142"/>
      <c r="I113" s="151" t="s">
        <v>157</v>
      </c>
    </row>
    <row r="114" s="2" customFormat="1" spans="1:9">
      <c r="A114" s="144">
        <v>111</v>
      </c>
      <c r="B114" s="149" t="s">
        <v>158</v>
      </c>
      <c r="C114" s="140" t="s">
        <v>159</v>
      </c>
      <c r="D114" s="140" t="s">
        <v>16</v>
      </c>
      <c r="E114" s="140">
        <v>1</v>
      </c>
      <c r="F114" s="146">
        <v>2990863.85619389</v>
      </c>
      <c r="G114" s="148">
        <v>109510</v>
      </c>
      <c r="H114" s="142"/>
      <c r="I114" s="151"/>
    </row>
    <row r="115" s="2" customFormat="1" spans="1:9">
      <c r="A115" s="144">
        <v>112</v>
      </c>
      <c r="B115" s="145" t="s">
        <v>33</v>
      </c>
      <c r="C115" s="140" t="s">
        <v>121</v>
      </c>
      <c r="D115" s="140" t="s">
        <v>16</v>
      </c>
      <c r="E115" s="140">
        <v>1</v>
      </c>
      <c r="F115" s="146">
        <v>84408.8243859164</v>
      </c>
      <c r="G115" s="148">
        <v>0</v>
      </c>
      <c r="H115" s="142"/>
      <c r="I115" s="151" t="s">
        <v>160</v>
      </c>
    </row>
    <row r="116" s="2" customFormat="1" spans="1:9">
      <c r="A116" s="144">
        <v>113</v>
      </c>
      <c r="B116" s="145" t="s">
        <v>36</v>
      </c>
      <c r="C116" s="140" t="s">
        <v>37</v>
      </c>
      <c r="D116" s="140" t="s">
        <v>16</v>
      </c>
      <c r="E116" s="140">
        <v>1</v>
      </c>
      <c r="F116" s="146">
        <v>8507.34607984039</v>
      </c>
      <c r="G116" s="148">
        <v>0</v>
      </c>
      <c r="H116" s="142"/>
      <c r="I116" s="151" t="s">
        <v>160</v>
      </c>
    </row>
    <row r="117" s="2" customFormat="1" spans="1:9">
      <c r="A117" s="144">
        <v>114</v>
      </c>
      <c r="B117" s="145" t="s">
        <v>38</v>
      </c>
      <c r="C117" s="140" t="s">
        <v>39</v>
      </c>
      <c r="D117" s="140" t="s">
        <v>40</v>
      </c>
      <c r="E117" s="140">
        <v>12</v>
      </c>
      <c r="F117" s="146">
        <v>39822.3552906029</v>
      </c>
      <c r="G117" s="148">
        <v>0</v>
      </c>
      <c r="H117" s="142"/>
      <c r="I117" s="151" t="s">
        <v>160</v>
      </c>
    </row>
    <row r="118" spans="1:9">
      <c r="A118" s="144">
        <v>115</v>
      </c>
      <c r="B118" s="145" t="s">
        <v>41</v>
      </c>
      <c r="C118" s="140" t="s">
        <v>42</v>
      </c>
      <c r="D118" s="140" t="s">
        <v>16</v>
      </c>
      <c r="E118" s="140">
        <v>1</v>
      </c>
      <c r="F118" s="146">
        <v>64336.8047287929</v>
      </c>
      <c r="G118" s="148">
        <v>0</v>
      </c>
      <c r="H118" s="142"/>
      <c r="I118" s="151" t="s">
        <v>160</v>
      </c>
    </row>
    <row r="119" spans="1:9">
      <c r="A119" s="144">
        <v>116</v>
      </c>
      <c r="B119" s="145" t="s">
        <v>49</v>
      </c>
      <c r="C119" s="140" t="s">
        <v>161</v>
      </c>
      <c r="D119" s="140" t="s">
        <v>16</v>
      </c>
      <c r="E119" s="140">
        <v>4</v>
      </c>
      <c r="F119" s="146">
        <v>136715.710048685</v>
      </c>
      <c r="G119" s="148">
        <v>27900</v>
      </c>
      <c r="H119" s="142"/>
      <c r="I119" s="151"/>
    </row>
    <row r="120" spans="1:9">
      <c r="A120" s="144">
        <v>117</v>
      </c>
      <c r="B120" s="145" t="s">
        <v>44</v>
      </c>
      <c r="C120" s="140" t="s">
        <v>45</v>
      </c>
      <c r="D120" s="140" t="s">
        <v>16</v>
      </c>
      <c r="E120" s="140">
        <v>1</v>
      </c>
      <c r="F120" s="146">
        <v>15552.4920522082</v>
      </c>
      <c r="G120" s="148">
        <v>1610</v>
      </c>
      <c r="H120" s="142"/>
      <c r="I120" s="151"/>
    </row>
    <row r="121" s="2" customFormat="1" spans="1:9">
      <c r="A121" s="144">
        <v>118</v>
      </c>
      <c r="B121" s="149" t="s">
        <v>46</v>
      </c>
      <c r="C121" s="140" t="s">
        <v>162</v>
      </c>
      <c r="D121" s="140" t="s">
        <v>48</v>
      </c>
      <c r="E121" s="140">
        <v>6</v>
      </c>
      <c r="F121" s="146">
        <v>11631.1372185318</v>
      </c>
      <c r="G121" s="148"/>
      <c r="H121" s="142"/>
      <c r="I121" s="151" t="s">
        <v>160</v>
      </c>
    </row>
    <row r="122" spans="1:9">
      <c r="A122" s="144">
        <v>119</v>
      </c>
      <c r="B122" s="145" t="s">
        <v>55</v>
      </c>
      <c r="C122" s="140" t="s">
        <v>163</v>
      </c>
      <c r="D122" s="140" t="s">
        <v>19</v>
      </c>
      <c r="E122" s="140">
        <v>2</v>
      </c>
      <c r="F122" s="146">
        <v>19939.0923746259</v>
      </c>
      <c r="G122" s="148">
        <v>3030</v>
      </c>
      <c r="H122" s="142"/>
      <c r="I122" s="151"/>
    </row>
    <row r="123" spans="1:9">
      <c r="A123" s="144">
        <v>120</v>
      </c>
      <c r="B123" s="145" t="s">
        <v>75</v>
      </c>
      <c r="C123" s="140" t="s">
        <v>76</v>
      </c>
      <c r="D123" s="140" t="s">
        <v>16</v>
      </c>
      <c r="E123" s="140">
        <v>2</v>
      </c>
      <c r="F123" s="146">
        <v>57756.9042451664</v>
      </c>
      <c r="G123" s="148">
        <v>600</v>
      </c>
      <c r="H123" s="142"/>
      <c r="I123" s="151"/>
    </row>
    <row r="124" spans="1:9">
      <c r="A124" s="144">
        <v>121</v>
      </c>
      <c r="B124" s="145" t="s">
        <v>164</v>
      </c>
      <c r="C124" s="140" t="s">
        <v>165</v>
      </c>
      <c r="D124" s="140" t="s">
        <v>19</v>
      </c>
      <c r="E124" s="140">
        <v>1</v>
      </c>
      <c r="F124" s="146">
        <v>3562.45117093316</v>
      </c>
      <c r="G124" s="148">
        <v>820</v>
      </c>
      <c r="H124" s="142"/>
      <c r="I124" s="151"/>
    </row>
    <row r="125" spans="1:9">
      <c r="A125" s="144">
        <v>122</v>
      </c>
      <c r="B125" s="145" t="s">
        <v>123</v>
      </c>
      <c r="C125" s="140" t="s">
        <v>34</v>
      </c>
      <c r="D125" s="140" t="s">
        <v>16</v>
      </c>
      <c r="E125" s="140">
        <v>1</v>
      </c>
      <c r="F125" s="146">
        <v>26439.236488754</v>
      </c>
      <c r="G125" s="148">
        <v>1610</v>
      </c>
      <c r="H125" s="142"/>
      <c r="I125" s="151"/>
    </row>
    <row r="126" spans="1:9">
      <c r="A126" s="144">
        <v>123</v>
      </c>
      <c r="B126" s="145" t="s">
        <v>166</v>
      </c>
      <c r="C126" s="140" t="s">
        <v>167</v>
      </c>
      <c r="D126" s="140" t="s">
        <v>19</v>
      </c>
      <c r="E126" s="140">
        <v>1</v>
      </c>
      <c r="F126" s="146">
        <v>5825.5381554532</v>
      </c>
      <c r="G126" s="148">
        <v>1550</v>
      </c>
      <c r="H126" s="142"/>
      <c r="I126" s="151"/>
    </row>
    <row r="127" ht="38.25" spans="1:9">
      <c r="A127" s="144">
        <v>124</v>
      </c>
      <c r="B127" s="145" t="s">
        <v>168</v>
      </c>
      <c r="C127" s="140" t="s">
        <v>169</v>
      </c>
      <c r="D127" s="140" t="s">
        <v>16</v>
      </c>
      <c r="E127" s="140">
        <v>1</v>
      </c>
      <c r="F127" s="146">
        <v>187427.468321484</v>
      </c>
      <c r="G127" s="148">
        <v>6030</v>
      </c>
      <c r="H127" s="142"/>
      <c r="I127" s="151"/>
    </row>
    <row r="128" spans="1:9">
      <c r="A128" s="144">
        <v>125</v>
      </c>
      <c r="B128" s="145" t="s">
        <v>170</v>
      </c>
      <c r="C128" s="140" t="s">
        <v>171</v>
      </c>
      <c r="D128" s="140" t="s">
        <v>16</v>
      </c>
      <c r="E128" s="140">
        <v>1</v>
      </c>
      <c r="F128" s="146">
        <v>26452.5292170037</v>
      </c>
      <c r="G128" s="148">
        <v>1360</v>
      </c>
      <c r="H128" s="142"/>
      <c r="I128" s="151"/>
    </row>
    <row r="129" spans="1:9">
      <c r="A129" s="144">
        <v>126</v>
      </c>
      <c r="B129" s="145" t="s">
        <v>64</v>
      </c>
      <c r="C129" s="140" t="s">
        <v>65</v>
      </c>
      <c r="D129" s="140" t="s">
        <v>16</v>
      </c>
      <c r="E129" s="140">
        <v>1</v>
      </c>
      <c r="F129" s="146"/>
      <c r="G129" s="148"/>
      <c r="H129" s="142"/>
      <c r="I129" s="151" t="s">
        <v>172</v>
      </c>
    </row>
    <row r="130" spans="1:9">
      <c r="A130" s="144">
        <v>127</v>
      </c>
      <c r="B130" s="145" t="s">
        <v>67</v>
      </c>
      <c r="C130" s="140" t="s">
        <v>68</v>
      </c>
      <c r="D130" s="140" t="s">
        <v>16</v>
      </c>
      <c r="E130" s="140">
        <v>2</v>
      </c>
      <c r="F130" s="146"/>
      <c r="G130" s="148"/>
      <c r="H130" s="142"/>
      <c r="I130" s="151" t="s">
        <v>172</v>
      </c>
    </row>
    <row r="131" spans="1:9">
      <c r="A131" s="144">
        <v>128</v>
      </c>
      <c r="B131" s="145" t="s">
        <v>173</v>
      </c>
      <c r="C131" s="140"/>
      <c r="D131" s="140" t="s">
        <v>16</v>
      </c>
      <c r="E131" s="140">
        <v>1</v>
      </c>
      <c r="F131" s="146">
        <v>8507.34607984039</v>
      </c>
      <c r="G131" s="148">
        <v>2010</v>
      </c>
      <c r="H131" s="142"/>
      <c r="I131" s="151"/>
    </row>
    <row r="132" spans="1:9">
      <c r="A132" s="144">
        <v>129</v>
      </c>
      <c r="B132" s="145" t="s">
        <v>174</v>
      </c>
      <c r="C132" s="140" t="s">
        <v>175</v>
      </c>
      <c r="D132" s="140" t="s">
        <v>16</v>
      </c>
      <c r="E132" s="140">
        <v>1</v>
      </c>
      <c r="F132" s="146">
        <v>43201.3668116895</v>
      </c>
      <c r="G132" s="148">
        <v>2010</v>
      </c>
      <c r="H132" s="142"/>
      <c r="I132" s="151"/>
    </row>
    <row r="133" spans="1:9">
      <c r="A133" s="144">
        <v>130</v>
      </c>
      <c r="B133" s="145" t="s">
        <v>69</v>
      </c>
      <c r="C133" s="140" t="s">
        <v>70</v>
      </c>
      <c r="D133" s="140" t="s">
        <v>16</v>
      </c>
      <c r="E133" s="140">
        <v>1</v>
      </c>
      <c r="F133" s="146">
        <v>41752.4594324667</v>
      </c>
      <c r="G133" s="148">
        <v>4020</v>
      </c>
      <c r="H133" s="142"/>
      <c r="I133" s="151"/>
    </row>
    <row r="134" spans="1:9">
      <c r="A134" s="144">
        <v>131</v>
      </c>
      <c r="B134" s="145" t="s">
        <v>73</v>
      </c>
      <c r="C134" s="140" t="s">
        <v>176</v>
      </c>
      <c r="D134" s="140" t="s">
        <v>19</v>
      </c>
      <c r="E134" s="140">
        <v>2</v>
      </c>
      <c r="F134" s="146">
        <v>19939.0923746259</v>
      </c>
      <c r="G134" s="148">
        <v>4330</v>
      </c>
      <c r="H134" s="142"/>
      <c r="I134" s="151"/>
    </row>
    <row r="135" ht="24" spans="1:9">
      <c r="A135" s="144">
        <v>132</v>
      </c>
      <c r="B135" s="145" t="s">
        <v>177</v>
      </c>
      <c r="C135" s="140" t="s">
        <v>72</v>
      </c>
      <c r="D135" s="140" t="s">
        <v>16</v>
      </c>
      <c r="E135" s="140">
        <v>1</v>
      </c>
      <c r="F135" s="146">
        <v>136649.246407436</v>
      </c>
      <c r="G135" s="148">
        <v>3020</v>
      </c>
      <c r="H135" s="142"/>
      <c r="I135" s="151"/>
    </row>
    <row r="136" spans="1:9">
      <c r="A136" s="144">
        <v>133</v>
      </c>
      <c r="B136" s="145" t="s">
        <v>81</v>
      </c>
      <c r="C136" s="140" t="s">
        <v>34</v>
      </c>
      <c r="D136" s="140"/>
      <c r="E136" s="140"/>
      <c r="F136" s="146">
        <v>340553.051394486</v>
      </c>
      <c r="G136" s="148">
        <v>202350</v>
      </c>
      <c r="H136" s="142"/>
      <c r="I136" s="151"/>
    </row>
    <row r="137" spans="1:9">
      <c r="A137" s="144">
        <v>134</v>
      </c>
      <c r="B137" s="145" t="s">
        <v>178</v>
      </c>
      <c r="C137" s="140" t="s">
        <v>179</v>
      </c>
      <c r="D137" s="140" t="s">
        <v>61</v>
      </c>
      <c r="E137" s="140">
        <v>1</v>
      </c>
      <c r="F137" s="146">
        <v>94104.5403712844</v>
      </c>
      <c r="G137" s="148">
        <v>4360</v>
      </c>
      <c r="H137" s="142"/>
      <c r="I137" s="151"/>
    </row>
    <row r="138" spans="1:9">
      <c r="A138" s="144">
        <v>135</v>
      </c>
      <c r="B138" s="145" t="s">
        <v>180</v>
      </c>
      <c r="C138" s="140" t="s">
        <v>181</v>
      </c>
      <c r="D138" s="140" t="s">
        <v>16</v>
      </c>
      <c r="E138" s="140">
        <v>1</v>
      </c>
      <c r="F138" s="146"/>
      <c r="G138" s="148">
        <v>900</v>
      </c>
      <c r="H138" s="142"/>
      <c r="I138" s="151"/>
    </row>
    <row r="139" spans="1:9">
      <c r="A139" s="144">
        <v>136</v>
      </c>
      <c r="B139" s="145" t="s">
        <v>83</v>
      </c>
      <c r="C139" s="140"/>
      <c r="D139" s="140" t="s">
        <v>61</v>
      </c>
      <c r="E139" s="140">
        <v>1</v>
      </c>
      <c r="F139" s="146">
        <v>6779.29140737281</v>
      </c>
      <c r="G139" s="148">
        <v>0</v>
      </c>
      <c r="H139" s="142"/>
      <c r="I139" s="151"/>
    </row>
    <row r="140" spans="1:9">
      <c r="A140" s="144">
        <v>137</v>
      </c>
      <c r="B140" s="145" t="s">
        <v>137</v>
      </c>
      <c r="C140" s="140" t="s">
        <v>86</v>
      </c>
      <c r="D140" s="140" t="s">
        <v>61</v>
      </c>
      <c r="E140" s="140">
        <v>1</v>
      </c>
      <c r="F140" s="146">
        <v>23926.9108495511</v>
      </c>
      <c r="G140" s="148">
        <v>0</v>
      </c>
      <c r="H140" s="142"/>
      <c r="I140" s="151"/>
    </row>
    <row r="141" spans="1:9">
      <c r="A141" s="144">
        <v>138</v>
      </c>
      <c r="B141" s="145" t="s">
        <v>138</v>
      </c>
      <c r="C141" s="140" t="s">
        <v>34</v>
      </c>
      <c r="D141" s="140" t="s">
        <v>61</v>
      </c>
      <c r="E141" s="140">
        <v>1</v>
      </c>
      <c r="F141" s="146">
        <v>623163.100348308</v>
      </c>
      <c r="G141" s="148">
        <v>0</v>
      </c>
      <c r="H141" s="142"/>
      <c r="I141" s="151"/>
    </row>
    <row r="142" spans="1:9">
      <c r="A142" s="144">
        <v>139</v>
      </c>
      <c r="B142" s="145" t="s">
        <v>87</v>
      </c>
      <c r="C142" s="140" t="s">
        <v>182</v>
      </c>
      <c r="D142" s="140" t="s">
        <v>61</v>
      </c>
      <c r="E142" s="140">
        <v>1</v>
      </c>
      <c r="F142" s="146">
        <v>596245.325642564</v>
      </c>
      <c r="G142" s="148">
        <v>0</v>
      </c>
      <c r="H142" s="142"/>
      <c r="I142" s="151"/>
    </row>
    <row r="143" spans="1:9">
      <c r="A143" s="144">
        <v>140</v>
      </c>
      <c r="B143" s="145" t="s">
        <v>183</v>
      </c>
      <c r="C143" s="140" t="s">
        <v>90</v>
      </c>
      <c r="D143" s="140" t="s">
        <v>61</v>
      </c>
      <c r="E143" s="140">
        <v>1</v>
      </c>
      <c r="F143" s="146">
        <v>73110.0053736283</v>
      </c>
      <c r="G143" s="148">
        <v>0</v>
      </c>
      <c r="H143" s="142"/>
      <c r="I143" s="151"/>
    </row>
    <row r="144" spans="1:9">
      <c r="A144" s="144">
        <v>141</v>
      </c>
      <c r="B144" s="145" t="s">
        <v>91</v>
      </c>
      <c r="C144" s="140" t="s">
        <v>92</v>
      </c>
      <c r="D144" s="140" t="s">
        <v>16</v>
      </c>
      <c r="E144" s="140">
        <v>1</v>
      </c>
      <c r="F144" s="146">
        <v>55829.4586489525</v>
      </c>
      <c r="G144" s="148">
        <v>700</v>
      </c>
      <c r="H144" s="142"/>
      <c r="I144" s="151"/>
    </row>
    <row r="145" spans="1:9">
      <c r="A145" s="144">
        <v>142</v>
      </c>
      <c r="B145" s="145" t="s">
        <v>93</v>
      </c>
      <c r="C145" s="140" t="s">
        <v>34</v>
      </c>
      <c r="D145" s="140" t="s">
        <v>16</v>
      </c>
      <c r="E145" s="140">
        <v>1</v>
      </c>
      <c r="F145" s="146"/>
      <c r="G145" s="148">
        <v>6030</v>
      </c>
      <c r="H145" s="142"/>
      <c r="I145" s="151"/>
    </row>
    <row r="146" spans="1:9">
      <c r="A146" s="144">
        <v>143</v>
      </c>
      <c r="B146" s="145" t="s">
        <v>94</v>
      </c>
      <c r="C146" s="140" t="s">
        <v>95</v>
      </c>
      <c r="D146" s="140" t="s">
        <v>40</v>
      </c>
      <c r="E146" s="140">
        <v>1</v>
      </c>
      <c r="F146" s="146"/>
      <c r="G146" s="148">
        <v>560</v>
      </c>
      <c r="H146" s="142"/>
      <c r="I146" s="151"/>
    </row>
    <row r="147" spans="1:9">
      <c r="A147" s="144">
        <v>144</v>
      </c>
      <c r="B147" s="145" t="s">
        <v>184</v>
      </c>
      <c r="C147" s="140" t="s">
        <v>185</v>
      </c>
      <c r="D147" s="140" t="s">
        <v>103</v>
      </c>
      <c r="E147" s="140">
        <v>1</v>
      </c>
      <c r="F147" s="146"/>
      <c r="G147" s="148">
        <v>9970</v>
      </c>
      <c r="H147" s="142"/>
      <c r="I147" s="151"/>
    </row>
    <row r="148" spans="1:9">
      <c r="A148" s="144">
        <v>145</v>
      </c>
      <c r="B148" s="145" t="s">
        <v>186</v>
      </c>
      <c r="C148" s="140" t="s">
        <v>187</v>
      </c>
      <c r="D148" s="140" t="s">
        <v>188</v>
      </c>
      <c r="E148" s="140">
        <v>106.6</v>
      </c>
      <c r="F148" s="146"/>
      <c r="G148" s="148">
        <v>840</v>
      </c>
      <c r="H148" s="142"/>
      <c r="I148" s="151"/>
    </row>
    <row r="149" spans="1:9">
      <c r="A149" s="144">
        <v>146</v>
      </c>
      <c r="B149" s="145" t="s">
        <v>189</v>
      </c>
      <c r="C149" s="140" t="s">
        <v>190</v>
      </c>
      <c r="D149" s="140" t="s">
        <v>40</v>
      </c>
      <c r="E149" s="140">
        <v>1</v>
      </c>
      <c r="F149" s="146"/>
      <c r="G149" s="148">
        <v>160</v>
      </c>
      <c r="H149" s="142"/>
      <c r="I149" s="151"/>
    </row>
    <row r="150" spans="1:9">
      <c r="A150" s="144">
        <v>147</v>
      </c>
      <c r="B150" s="145" t="s">
        <v>191</v>
      </c>
      <c r="C150" s="140" t="s">
        <v>192</v>
      </c>
      <c r="D150" s="140" t="s">
        <v>193</v>
      </c>
      <c r="E150" s="140">
        <v>1</v>
      </c>
      <c r="F150" s="146"/>
      <c r="G150" s="148">
        <v>1460</v>
      </c>
      <c r="H150" s="142"/>
      <c r="I150" s="151"/>
    </row>
    <row r="151" s="2" customFormat="1" spans="1:9">
      <c r="A151" s="144">
        <v>148</v>
      </c>
      <c r="B151" s="145" t="s">
        <v>194</v>
      </c>
      <c r="C151" s="140"/>
      <c r="D151" s="140" t="s">
        <v>19</v>
      </c>
      <c r="E151" s="140">
        <v>1</v>
      </c>
      <c r="F151" s="146"/>
      <c r="G151" s="148">
        <v>3310</v>
      </c>
      <c r="H151" s="142"/>
      <c r="I151" s="163"/>
    </row>
    <row r="152" spans="1:9">
      <c r="A152" s="144">
        <v>149</v>
      </c>
      <c r="B152" s="145" t="s">
        <v>104</v>
      </c>
      <c r="C152" s="140" t="s">
        <v>195</v>
      </c>
      <c r="D152" s="140" t="s">
        <v>40</v>
      </c>
      <c r="E152" s="140">
        <v>6</v>
      </c>
      <c r="F152" s="146"/>
      <c r="G152" s="148">
        <v>260</v>
      </c>
      <c r="H152" s="142"/>
      <c r="I152" s="151"/>
    </row>
    <row r="153" spans="1:9">
      <c r="A153" s="144">
        <v>150</v>
      </c>
      <c r="B153" s="145" t="s">
        <v>106</v>
      </c>
      <c r="C153" s="140" t="s">
        <v>107</v>
      </c>
      <c r="D153" s="140" t="s">
        <v>40</v>
      </c>
      <c r="E153" s="140">
        <v>1</v>
      </c>
      <c r="F153" s="146"/>
      <c r="G153" s="148">
        <v>2170</v>
      </c>
      <c r="H153" s="142"/>
      <c r="I153" s="151"/>
    </row>
    <row r="154" spans="1:9">
      <c r="A154" s="144">
        <v>151</v>
      </c>
      <c r="B154" s="145" t="s">
        <v>108</v>
      </c>
      <c r="C154" s="140" t="s">
        <v>109</v>
      </c>
      <c r="D154" s="140" t="s">
        <v>40</v>
      </c>
      <c r="E154" s="140">
        <v>1</v>
      </c>
      <c r="F154" s="146"/>
      <c r="G154" s="148">
        <v>50</v>
      </c>
      <c r="H154" s="142"/>
      <c r="I154" s="151"/>
    </row>
    <row r="155" spans="1:9">
      <c r="A155" s="144">
        <v>152</v>
      </c>
      <c r="B155" s="145" t="s">
        <v>110</v>
      </c>
      <c r="C155" s="140"/>
      <c r="D155" s="140" t="s">
        <v>40</v>
      </c>
      <c r="E155" s="140">
        <v>1</v>
      </c>
      <c r="F155" s="146"/>
      <c r="G155" s="148">
        <v>400</v>
      </c>
      <c r="H155" s="142"/>
      <c r="I155" s="151"/>
    </row>
    <row r="156" spans="1:9">
      <c r="A156" s="144">
        <v>153</v>
      </c>
      <c r="B156" s="145" t="s">
        <v>111</v>
      </c>
      <c r="C156" s="140" t="s">
        <v>112</v>
      </c>
      <c r="D156" s="140" t="s">
        <v>40</v>
      </c>
      <c r="E156" s="140">
        <v>1</v>
      </c>
      <c r="F156" s="146"/>
      <c r="G156" s="148">
        <v>25</v>
      </c>
      <c r="H156" s="142"/>
      <c r="I156" s="151"/>
    </row>
    <row r="157" spans="1:9">
      <c r="A157" s="152"/>
      <c r="B157" s="140" t="s">
        <v>196</v>
      </c>
      <c r="C157" s="153"/>
      <c r="D157" s="153"/>
      <c r="E157" s="153"/>
      <c r="F157" s="154">
        <f>SUM(F4:F156)</f>
        <v>18994367.73</v>
      </c>
      <c r="G157" s="155">
        <v>1598100</v>
      </c>
      <c r="H157" s="156" t="s">
        <v>197</v>
      </c>
      <c r="I157" s="146"/>
    </row>
    <row r="158" spans="1:9">
      <c r="A158" s="152"/>
      <c r="B158" s="140" t="s">
        <v>198</v>
      </c>
      <c r="C158" s="153"/>
      <c r="D158" s="153"/>
      <c r="E158" s="153"/>
      <c r="F158" s="157"/>
      <c r="G158" s="158">
        <v>987200</v>
      </c>
      <c r="H158" s="156" t="s">
        <v>197</v>
      </c>
      <c r="I158" s="146"/>
    </row>
    <row r="159" spans="1:9">
      <c r="A159" s="159"/>
      <c r="B159" s="160" t="s">
        <v>199</v>
      </c>
      <c r="C159" s="161"/>
      <c r="D159" s="161"/>
      <c r="E159" s="161"/>
      <c r="F159" s="154"/>
      <c r="G159" s="155">
        <v>610900</v>
      </c>
      <c r="H159" s="162">
        <v>610900</v>
      </c>
      <c r="I159" s="146"/>
    </row>
    <row r="161" spans="1:9">
      <c r="A161" s="109"/>
      <c r="I161" s="6"/>
    </row>
    <row r="162" spans="1:1">
      <c r="A162" s="109"/>
    </row>
  </sheetData>
  <mergeCells count="2">
    <mergeCell ref="A1:I1"/>
    <mergeCell ref="H4:H156"/>
  </mergeCells>
  <printOptions horizontalCentered="1"/>
  <pageMargins left="0.314583333333333" right="0.314583333333333" top="0.550694444444444" bottom="0.550694444444444" header="0.314583333333333" footer="0.314583333333333"/>
  <pageSetup paperSize="9" fitToHeight="0" orientation="landscape" blackAndWhite="1" horizontalDpi="600"/>
  <headerFooter>
    <oddFooter>&amp;C第&amp;P页，共&amp;N页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B189"/>
  <sheetViews>
    <sheetView showGridLines="0" topLeftCell="A162" workbookViewId="0">
      <selection activeCell="S185" sqref="S185"/>
    </sheetView>
  </sheetViews>
  <sheetFormatPr defaultColWidth="9" defaultRowHeight="13.5"/>
  <cols>
    <col min="1" max="1" width="6.5" style="4" customWidth="1"/>
    <col min="2" max="2" width="14.9166666666667" style="4" hidden="1" customWidth="1"/>
    <col min="3" max="3" width="26" style="5" customWidth="1"/>
    <col min="4" max="4" width="19.75" style="4" customWidth="1"/>
    <col min="5" max="5" width="19.5666666666667" style="4" customWidth="1"/>
    <col min="6" max="6" width="13.25" style="4" customWidth="1"/>
    <col min="7" max="7" width="5.75" style="4" customWidth="1"/>
    <col min="8" max="8" width="6.625" style="4" customWidth="1"/>
    <col min="9" max="9" width="8.625" style="4" customWidth="1"/>
    <col min="10" max="10" width="9.25" style="4" customWidth="1"/>
    <col min="11" max="12" width="12.875" style="4" customWidth="1"/>
    <col min="13" max="13" width="12.875" style="4" hidden="1" customWidth="1"/>
    <col min="14" max="14" width="5.5" style="4" hidden="1" customWidth="1"/>
    <col min="15" max="15" width="14.5" style="6" customWidth="1"/>
    <col min="16" max="16" width="11.5" style="7" hidden="1" customWidth="1"/>
    <col min="17" max="17" width="7.5" style="7" hidden="1" customWidth="1"/>
    <col min="18" max="18" width="13.25" style="7" customWidth="1"/>
    <col min="19" max="19" width="10.5" style="8" customWidth="1"/>
    <col min="20" max="20" width="10.5" style="8" hidden="1" customWidth="1"/>
    <col min="21" max="21" width="16.875" style="2" customWidth="1"/>
    <col min="22" max="23" width="7.75" style="2" customWidth="1"/>
    <col min="24" max="24" width="9" style="2"/>
    <col min="25" max="25" width="9.5" style="2" customWidth="1"/>
    <col min="26" max="26" width="5.5" style="2" customWidth="1"/>
    <col min="27" max="27" width="9" style="2"/>
    <col min="28" max="28" width="5.5" style="2" customWidth="1"/>
    <col min="29" max="16384" width="9" style="2"/>
  </cols>
  <sheetData>
    <row r="1" ht="25.15" customHeight="1" spans="1:23">
      <c r="A1" s="9" t="s">
        <v>200</v>
      </c>
      <c r="B1" s="9"/>
      <c r="C1" s="10"/>
      <c r="D1" s="9"/>
      <c r="E1" s="9"/>
      <c r="F1" s="9"/>
      <c r="G1" s="9"/>
      <c r="H1" s="9"/>
      <c r="I1" s="9"/>
      <c r="J1" s="9"/>
      <c r="K1" s="9"/>
      <c r="L1" s="9"/>
      <c r="M1" s="33"/>
      <c r="N1" s="33"/>
      <c r="P1" s="34"/>
      <c r="Q1" s="34"/>
      <c r="R1" s="34"/>
      <c r="S1" s="61"/>
      <c r="T1" s="61"/>
      <c r="U1" s="62"/>
      <c r="V1" s="62"/>
      <c r="W1" s="62"/>
    </row>
    <row r="2" spans="1:23">
      <c r="A2" s="11" t="s">
        <v>201</v>
      </c>
      <c r="B2" s="12"/>
      <c r="C2" s="11"/>
      <c r="D2" s="12"/>
      <c r="E2" s="12"/>
      <c r="F2" s="12"/>
      <c r="G2" s="12"/>
      <c r="H2" s="12"/>
      <c r="I2" s="12"/>
      <c r="J2" s="12"/>
      <c r="K2" s="12"/>
      <c r="L2" s="12"/>
      <c r="M2" s="33"/>
      <c r="N2" s="33"/>
      <c r="P2" s="34"/>
      <c r="Q2" s="34"/>
      <c r="R2" s="34"/>
      <c r="S2" s="61"/>
      <c r="T2" s="61"/>
      <c r="U2" s="62"/>
      <c r="V2" s="62"/>
      <c r="W2" s="62"/>
    </row>
    <row r="3" ht="11" customHeight="1" spans="16:23">
      <c r="P3" s="6"/>
      <c r="Q3" s="6"/>
      <c r="R3" s="6" t="str">
        <f>"表"&amp;[1]目录!$D39</f>
        <v>表2-2-6-4</v>
      </c>
      <c r="S3" s="63"/>
      <c r="T3" s="63"/>
      <c r="U3" s="64"/>
      <c r="V3" s="64"/>
      <c r="W3" s="64"/>
    </row>
    <row r="4" spans="1:23">
      <c r="A4" s="4" t="s">
        <v>202</v>
      </c>
      <c r="R4" s="6" t="s">
        <v>1</v>
      </c>
      <c r="S4" s="63"/>
      <c r="T4" s="63"/>
      <c r="U4" s="64"/>
      <c r="V4" s="64"/>
      <c r="W4" s="64"/>
    </row>
    <row r="5" spans="1:23">
      <c r="A5" s="13" t="s">
        <v>203</v>
      </c>
      <c r="B5" s="14"/>
      <c r="C5" s="15"/>
      <c r="D5" s="14"/>
      <c r="E5" s="14"/>
      <c r="F5" s="14"/>
      <c r="G5" s="14"/>
      <c r="H5" s="14"/>
      <c r="I5" s="14"/>
      <c r="J5" s="14"/>
      <c r="K5" s="14"/>
      <c r="L5" s="35"/>
      <c r="M5" s="36" t="s">
        <v>204</v>
      </c>
      <c r="N5" s="37"/>
      <c r="O5" s="38"/>
      <c r="P5" s="39"/>
      <c r="Q5" s="39"/>
      <c r="R5" s="65"/>
      <c r="S5" s="61"/>
      <c r="T5" s="61"/>
      <c r="U5" s="66"/>
      <c r="V5" s="66"/>
      <c r="W5" s="66"/>
    </row>
    <row r="6" s="1" customFormat="1" ht="15.6" customHeight="1" spans="1:28">
      <c r="A6" s="16" t="s">
        <v>2</v>
      </c>
      <c r="B6" s="17" t="s">
        <v>205</v>
      </c>
      <c r="C6" s="17" t="s">
        <v>3</v>
      </c>
      <c r="D6" s="17" t="s">
        <v>4</v>
      </c>
      <c r="E6" s="17" t="s">
        <v>206</v>
      </c>
      <c r="F6" s="17" t="s">
        <v>207</v>
      </c>
      <c r="G6" s="17" t="s">
        <v>5</v>
      </c>
      <c r="H6" s="17" t="s">
        <v>6</v>
      </c>
      <c r="I6" s="17" t="s">
        <v>208</v>
      </c>
      <c r="J6" s="17" t="s">
        <v>209</v>
      </c>
      <c r="K6" s="40" t="s">
        <v>210</v>
      </c>
      <c r="L6" s="41"/>
      <c r="M6" s="42" t="s">
        <v>211</v>
      </c>
      <c r="N6" s="43" t="s">
        <v>212</v>
      </c>
      <c r="O6" s="44" t="s">
        <v>213</v>
      </c>
      <c r="P6" s="45" t="s">
        <v>214</v>
      </c>
      <c r="Q6" s="44" t="s">
        <v>215</v>
      </c>
      <c r="R6" s="67" t="s">
        <v>10</v>
      </c>
      <c r="S6" s="67" t="s">
        <v>10</v>
      </c>
      <c r="T6" s="68"/>
      <c r="U6" s="69"/>
      <c r="V6" s="69"/>
      <c r="W6" s="69"/>
      <c r="Y6" s="82" t="s">
        <v>216</v>
      </c>
      <c r="Z6" s="82" t="s">
        <v>217</v>
      </c>
      <c r="AA6" s="82" t="s">
        <v>216</v>
      </c>
      <c r="AB6" s="82" t="s">
        <v>217</v>
      </c>
    </row>
    <row r="7" s="1" customFormat="1" ht="15.6" customHeight="1" spans="1:28">
      <c r="A7" s="18"/>
      <c r="B7" s="19"/>
      <c r="C7" s="20"/>
      <c r="D7" s="20"/>
      <c r="E7" s="20"/>
      <c r="F7" s="20"/>
      <c r="G7" s="20"/>
      <c r="H7" s="20"/>
      <c r="I7" s="19"/>
      <c r="J7" s="19"/>
      <c r="K7" s="19" t="s">
        <v>218</v>
      </c>
      <c r="L7" s="46" t="s">
        <v>219</v>
      </c>
      <c r="M7" s="47"/>
      <c r="N7" s="19" t="s">
        <v>220</v>
      </c>
      <c r="O7" s="48"/>
      <c r="P7" s="48"/>
      <c r="Q7" s="48"/>
      <c r="R7" s="70"/>
      <c r="S7" s="70"/>
      <c r="T7" s="68"/>
      <c r="U7" s="69"/>
      <c r="V7" s="69"/>
      <c r="W7" s="69"/>
      <c r="Y7" s="83" t="s">
        <v>221</v>
      </c>
      <c r="Z7" s="84"/>
      <c r="AA7" s="83" t="s">
        <v>222</v>
      </c>
      <c r="AB7" s="84"/>
    </row>
    <row r="8" ht="15.6" customHeight="1" spans="1:28">
      <c r="A8" s="21" t="s">
        <v>223</v>
      </c>
      <c r="B8" s="22"/>
      <c r="C8" s="23"/>
      <c r="D8" s="20"/>
      <c r="E8" s="20"/>
      <c r="F8" s="20"/>
      <c r="G8" s="20"/>
      <c r="H8" s="20"/>
      <c r="I8" s="19"/>
      <c r="J8" s="19"/>
      <c r="K8" s="49">
        <v>13640116.77</v>
      </c>
      <c r="L8" s="50">
        <v>13640116.77</v>
      </c>
      <c r="M8" s="47"/>
      <c r="N8" s="19"/>
      <c r="O8" s="51"/>
      <c r="P8" s="48"/>
      <c r="Q8" s="54"/>
      <c r="R8" s="70"/>
      <c r="S8" s="68"/>
      <c r="T8" s="68"/>
      <c r="U8" s="71"/>
      <c r="V8" s="71"/>
      <c r="W8" s="71"/>
      <c r="Y8" s="85"/>
      <c r="Z8" s="86"/>
      <c r="AA8" s="85"/>
      <c r="AB8" s="86"/>
    </row>
    <row r="9" ht="15.6" customHeight="1" spans="1:28">
      <c r="A9" s="21" t="s">
        <v>224</v>
      </c>
      <c r="B9" s="22"/>
      <c r="C9" s="23"/>
      <c r="D9" s="20"/>
      <c r="E9" s="20"/>
      <c r="F9" s="20"/>
      <c r="G9" s="20"/>
      <c r="H9" s="20"/>
      <c r="I9" s="52"/>
      <c r="J9" s="52"/>
      <c r="K9" s="49">
        <v>3771347.96</v>
      </c>
      <c r="L9" s="50">
        <v>3771347.96</v>
      </c>
      <c r="M9" s="47"/>
      <c r="N9" s="19"/>
      <c r="O9" s="51"/>
      <c r="P9" s="48"/>
      <c r="Q9" s="54"/>
      <c r="R9" s="70"/>
      <c r="S9" s="68"/>
      <c r="T9" s="68"/>
      <c r="U9" s="71"/>
      <c r="V9" s="71"/>
      <c r="W9" s="71"/>
      <c r="Y9" s="85"/>
      <c r="Z9" s="86"/>
      <c r="AA9" s="85"/>
      <c r="AB9" s="86"/>
    </row>
    <row r="10" ht="15.6" customHeight="1" spans="1:28">
      <c r="A10" s="18">
        <v>1</v>
      </c>
      <c r="B10" s="19"/>
      <c r="C10" s="24" t="s">
        <v>11</v>
      </c>
      <c r="D10" s="20" t="s">
        <v>12</v>
      </c>
      <c r="E10" s="24" t="s">
        <v>225</v>
      </c>
      <c r="F10" s="25" t="s">
        <v>226</v>
      </c>
      <c r="G10" s="20" t="s">
        <v>13</v>
      </c>
      <c r="H10" s="20">
        <v>1</v>
      </c>
      <c r="I10" s="52">
        <v>43313</v>
      </c>
      <c r="J10" s="52">
        <v>43313</v>
      </c>
      <c r="K10" s="53">
        <v>2031.86</v>
      </c>
      <c r="L10" s="54">
        <v>2031.86</v>
      </c>
      <c r="M10" s="47"/>
      <c r="N10" s="19"/>
      <c r="O10" s="51">
        <v>80</v>
      </c>
      <c r="P10" s="48"/>
      <c r="Q10" s="54"/>
      <c r="R10" s="70"/>
      <c r="S10" s="68"/>
      <c r="T10" s="68"/>
      <c r="U10" s="71"/>
      <c r="V10" s="71"/>
      <c r="W10" s="71"/>
      <c r="Y10" s="85"/>
      <c r="Z10" s="86"/>
      <c r="AA10" s="85"/>
      <c r="AB10" s="86"/>
    </row>
    <row r="11" ht="16.5" spans="1:28">
      <c r="A11" s="18">
        <v>2</v>
      </c>
      <c r="B11" s="19"/>
      <c r="C11" s="24" t="s">
        <v>14</v>
      </c>
      <c r="D11" s="20" t="s">
        <v>15</v>
      </c>
      <c r="E11" s="24" t="s">
        <v>227</v>
      </c>
      <c r="F11" s="25" t="s">
        <v>226</v>
      </c>
      <c r="G11" s="20" t="s">
        <v>16</v>
      </c>
      <c r="H11" s="20">
        <v>1</v>
      </c>
      <c r="I11" s="52">
        <v>43313</v>
      </c>
      <c r="J11" s="52">
        <v>43313</v>
      </c>
      <c r="K11" s="53">
        <v>14175.75</v>
      </c>
      <c r="L11" s="54">
        <v>14175.75</v>
      </c>
      <c r="M11" s="18"/>
      <c r="N11" s="19"/>
      <c r="O11" s="55">
        <v>2090</v>
      </c>
      <c r="P11" s="53"/>
      <c r="Q11" s="72"/>
      <c r="R11" s="73"/>
      <c r="S11" s="74"/>
      <c r="T11" s="74"/>
      <c r="U11" s="71"/>
      <c r="V11" s="75"/>
      <c r="W11" s="75"/>
      <c r="Y11" s="87"/>
      <c r="Z11" s="88"/>
      <c r="AA11" s="87"/>
      <c r="AB11" s="88"/>
    </row>
    <row r="12" ht="38.25" spans="1:28">
      <c r="A12" s="18">
        <v>3</v>
      </c>
      <c r="B12" s="19"/>
      <c r="C12" s="24" t="s">
        <v>17</v>
      </c>
      <c r="D12" s="20" t="s">
        <v>18</v>
      </c>
      <c r="E12" s="24" t="s">
        <v>228</v>
      </c>
      <c r="F12" s="25" t="s">
        <v>229</v>
      </c>
      <c r="G12" s="20" t="s">
        <v>19</v>
      </c>
      <c r="H12" s="20">
        <v>2</v>
      </c>
      <c r="I12" s="52">
        <v>43313</v>
      </c>
      <c r="J12" s="52">
        <v>43313</v>
      </c>
      <c r="K12" s="53">
        <v>25213.94</v>
      </c>
      <c r="L12" s="54">
        <v>25213.94</v>
      </c>
      <c r="M12" s="18"/>
      <c r="N12" s="19"/>
      <c r="O12" s="55">
        <v>4500</v>
      </c>
      <c r="P12" s="53"/>
      <c r="Q12" s="72"/>
      <c r="R12" s="73"/>
      <c r="S12" s="74"/>
      <c r="T12" s="74"/>
      <c r="U12" s="71"/>
      <c r="V12" s="75"/>
      <c r="W12" s="75"/>
      <c r="Y12" s="89"/>
      <c r="Z12" s="90"/>
      <c r="AA12" s="89"/>
      <c r="AB12" s="90"/>
    </row>
    <row r="13" ht="24" spans="1:28">
      <c r="A13" s="18">
        <v>4</v>
      </c>
      <c r="B13" s="19"/>
      <c r="C13" s="24" t="s">
        <v>20</v>
      </c>
      <c r="D13" s="20" t="s">
        <v>21</v>
      </c>
      <c r="E13" s="24" t="s">
        <v>225</v>
      </c>
      <c r="F13" s="25" t="s">
        <v>230</v>
      </c>
      <c r="G13" s="20" t="s">
        <v>16</v>
      </c>
      <c r="H13" s="20">
        <v>2</v>
      </c>
      <c r="I13" s="52">
        <v>43313</v>
      </c>
      <c r="J13" s="52">
        <v>43313</v>
      </c>
      <c r="K13" s="53">
        <v>2173.62</v>
      </c>
      <c r="L13" s="54">
        <v>2173.62</v>
      </c>
      <c r="M13" s="18"/>
      <c r="N13" s="19"/>
      <c r="O13" s="55">
        <v>1010</v>
      </c>
      <c r="P13" s="53"/>
      <c r="Q13" s="72"/>
      <c r="R13" s="73"/>
      <c r="S13" s="74"/>
      <c r="T13" s="74"/>
      <c r="U13" s="71"/>
      <c r="V13" s="75"/>
      <c r="W13" s="75"/>
      <c r="Y13" s="89"/>
      <c r="Z13" s="90"/>
      <c r="AA13" s="89"/>
      <c r="AB13" s="90"/>
    </row>
    <row r="14" ht="25.5" spans="1:28">
      <c r="A14" s="18">
        <v>5</v>
      </c>
      <c r="B14" s="19"/>
      <c r="C14" s="24" t="s">
        <v>22</v>
      </c>
      <c r="D14" s="20" t="s">
        <v>23</v>
      </c>
      <c r="E14" s="24" t="s">
        <v>231</v>
      </c>
      <c r="F14" s="25" t="s">
        <v>226</v>
      </c>
      <c r="G14" s="20" t="s">
        <v>16</v>
      </c>
      <c r="H14" s="20">
        <v>4</v>
      </c>
      <c r="I14" s="52">
        <v>43313</v>
      </c>
      <c r="J14" s="52">
        <v>43313</v>
      </c>
      <c r="K14" s="53">
        <v>49274.92</v>
      </c>
      <c r="L14" s="54">
        <v>49274.92</v>
      </c>
      <c r="M14" s="18"/>
      <c r="N14" s="19"/>
      <c r="O14" s="55">
        <v>10200</v>
      </c>
      <c r="P14" s="53"/>
      <c r="Q14" s="72"/>
      <c r="R14" s="73"/>
      <c r="S14" s="74"/>
      <c r="T14" s="74"/>
      <c r="U14" s="71"/>
      <c r="V14" s="75"/>
      <c r="W14" s="75"/>
      <c r="Y14" s="89"/>
      <c r="Z14" s="90"/>
      <c r="AA14" s="89"/>
      <c r="AB14" s="90"/>
    </row>
    <row r="15" s="2" customFormat="1" ht="25.5" spans="1:28">
      <c r="A15" s="18">
        <v>6</v>
      </c>
      <c r="B15" s="19"/>
      <c r="C15" s="24" t="s">
        <v>24</v>
      </c>
      <c r="D15" s="20" t="s">
        <v>25</v>
      </c>
      <c r="E15" s="24" t="s">
        <v>232</v>
      </c>
      <c r="F15" s="25"/>
      <c r="G15" s="20" t="s">
        <v>16</v>
      </c>
      <c r="H15" s="20">
        <v>1</v>
      </c>
      <c r="I15" s="52">
        <v>43313</v>
      </c>
      <c r="J15" s="52">
        <v>43313</v>
      </c>
      <c r="K15" s="53">
        <v>3416.36</v>
      </c>
      <c r="L15" s="54">
        <v>3416.36</v>
      </c>
      <c r="M15" s="18"/>
      <c r="N15" s="19"/>
      <c r="O15" s="55">
        <v>0</v>
      </c>
      <c r="P15" s="53"/>
      <c r="Q15" s="72"/>
      <c r="R15" s="73" t="s">
        <v>26</v>
      </c>
      <c r="S15" s="74"/>
      <c r="T15" s="74"/>
      <c r="U15" s="71"/>
      <c r="V15" s="75"/>
      <c r="W15" s="75"/>
      <c r="Y15" s="89"/>
      <c r="Z15" s="90"/>
      <c r="AA15" s="89"/>
      <c r="AB15" s="90"/>
    </row>
    <row r="16" s="2" customFormat="1" ht="24.75" spans="1:28">
      <c r="A16" s="18">
        <v>7</v>
      </c>
      <c r="B16" s="19"/>
      <c r="C16" s="24" t="s">
        <v>27</v>
      </c>
      <c r="D16" s="20" t="s">
        <v>28</v>
      </c>
      <c r="E16" s="24" t="s">
        <v>232</v>
      </c>
      <c r="F16" s="25"/>
      <c r="G16" s="20" t="s">
        <v>16</v>
      </c>
      <c r="H16" s="20">
        <v>1</v>
      </c>
      <c r="I16" s="52">
        <v>43313</v>
      </c>
      <c r="J16" s="52">
        <v>43313</v>
      </c>
      <c r="K16" s="53">
        <v>1653.84</v>
      </c>
      <c r="L16" s="54">
        <v>1653.84</v>
      </c>
      <c r="M16" s="18"/>
      <c r="N16" s="19"/>
      <c r="O16" s="55">
        <v>0</v>
      </c>
      <c r="P16" s="53"/>
      <c r="Q16" s="72"/>
      <c r="R16" s="73" t="s">
        <v>26</v>
      </c>
      <c r="S16" s="74"/>
      <c r="T16" s="74"/>
      <c r="U16" s="71"/>
      <c r="V16" s="75"/>
      <c r="W16" s="75"/>
      <c r="Y16" s="89"/>
      <c r="Z16" s="90"/>
      <c r="AA16" s="89"/>
      <c r="AB16" s="90"/>
    </row>
    <row r="17" ht="16.5" spans="1:28">
      <c r="A17" s="18">
        <v>8</v>
      </c>
      <c r="B17" s="19"/>
      <c r="C17" s="24" t="s">
        <v>29</v>
      </c>
      <c r="D17" s="20" t="s">
        <v>30</v>
      </c>
      <c r="E17" s="24" t="s">
        <v>232</v>
      </c>
      <c r="F17" s="25"/>
      <c r="G17" s="20" t="s">
        <v>16</v>
      </c>
      <c r="H17" s="20">
        <v>2</v>
      </c>
      <c r="I17" s="52">
        <v>43313</v>
      </c>
      <c r="J17" s="52">
        <v>43313</v>
      </c>
      <c r="K17" s="53">
        <v>453.62</v>
      </c>
      <c r="L17" s="54">
        <v>453.62</v>
      </c>
      <c r="M17" s="18"/>
      <c r="N17" s="19"/>
      <c r="O17" s="55">
        <v>0</v>
      </c>
      <c r="P17" s="53"/>
      <c r="Q17" s="72"/>
      <c r="R17" s="73" t="s">
        <v>26</v>
      </c>
      <c r="S17" s="74"/>
      <c r="T17" s="74"/>
      <c r="U17" s="71"/>
      <c r="V17" s="75"/>
      <c r="W17" s="75"/>
      <c r="Y17" s="89"/>
      <c r="Z17" s="90"/>
      <c r="AA17" s="89"/>
      <c r="AB17" s="90"/>
    </row>
    <row r="18" ht="25.5" spans="1:28">
      <c r="A18" s="18">
        <v>9</v>
      </c>
      <c r="B18" s="19"/>
      <c r="C18" s="24" t="s">
        <v>31</v>
      </c>
      <c r="D18" s="20" t="s">
        <v>32</v>
      </c>
      <c r="E18" s="24" t="s">
        <v>225</v>
      </c>
      <c r="F18" s="25" t="s">
        <v>233</v>
      </c>
      <c r="G18" s="20" t="s">
        <v>16</v>
      </c>
      <c r="H18" s="20">
        <v>1</v>
      </c>
      <c r="I18" s="52">
        <v>43313</v>
      </c>
      <c r="J18" s="52">
        <v>43313</v>
      </c>
      <c r="K18" s="53">
        <v>1512080.45</v>
      </c>
      <c r="L18" s="54">
        <v>1512080.45</v>
      </c>
      <c r="M18" s="18"/>
      <c r="N18" s="19"/>
      <c r="O18" s="55">
        <v>93700</v>
      </c>
      <c r="P18" s="53"/>
      <c r="Q18" s="72"/>
      <c r="R18" s="73"/>
      <c r="S18" s="74"/>
      <c r="T18" s="74"/>
      <c r="U18" s="71"/>
      <c r="V18" s="75"/>
      <c r="W18" s="75"/>
      <c r="Y18" s="89"/>
      <c r="Z18" s="90"/>
      <c r="AA18" s="89"/>
      <c r="AB18" s="90"/>
    </row>
    <row r="19" ht="24" spans="1:28">
      <c r="A19" s="18">
        <v>10</v>
      </c>
      <c r="B19" s="19"/>
      <c r="C19" s="24" t="s">
        <v>33</v>
      </c>
      <c r="D19" s="20" t="s">
        <v>34</v>
      </c>
      <c r="E19" s="24" t="s">
        <v>225</v>
      </c>
      <c r="F19" s="25" t="s">
        <v>234</v>
      </c>
      <c r="G19" s="20" t="s">
        <v>16</v>
      </c>
      <c r="H19" s="20">
        <v>1</v>
      </c>
      <c r="I19" s="52">
        <v>43313</v>
      </c>
      <c r="J19" s="52">
        <v>43313</v>
      </c>
      <c r="K19" s="53">
        <v>73713.92</v>
      </c>
      <c r="L19" s="54">
        <v>73713.92</v>
      </c>
      <c r="M19" s="18"/>
      <c r="N19" s="19"/>
      <c r="O19" s="55">
        <v>0</v>
      </c>
      <c r="P19" s="53"/>
      <c r="Q19" s="72"/>
      <c r="R19" s="73" t="s">
        <v>35</v>
      </c>
      <c r="S19" s="74"/>
      <c r="T19" s="74"/>
      <c r="U19" s="71"/>
      <c r="V19" s="75"/>
      <c r="W19" s="75"/>
      <c r="Y19" s="89"/>
      <c r="Z19" s="90"/>
      <c r="AA19" s="89"/>
      <c r="AB19" s="90"/>
    </row>
    <row r="20" ht="25.5" spans="1:28">
      <c r="A20" s="18">
        <v>11</v>
      </c>
      <c r="B20" s="19"/>
      <c r="C20" s="24" t="s">
        <v>36</v>
      </c>
      <c r="D20" s="20" t="s">
        <v>37</v>
      </c>
      <c r="E20" s="24" t="s">
        <v>232</v>
      </c>
      <c r="F20" s="25" t="s">
        <v>233</v>
      </c>
      <c r="G20" s="20" t="s">
        <v>16</v>
      </c>
      <c r="H20" s="20">
        <v>1</v>
      </c>
      <c r="I20" s="52">
        <v>43313</v>
      </c>
      <c r="J20" s="52">
        <v>43313</v>
      </c>
      <c r="K20" s="53">
        <v>6048.32</v>
      </c>
      <c r="L20" s="54">
        <v>6048.32</v>
      </c>
      <c r="M20" s="18"/>
      <c r="N20" s="19"/>
      <c r="O20" s="55">
        <v>0</v>
      </c>
      <c r="P20" s="53"/>
      <c r="Q20" s="72"/>
      <c r="R20" s="73" t="s">
        <v>35</v>
      </c>
      <c r="S20" s="74"/>
      <c r="T20" s="74"/>
      <c r="U20" s="71"/>
      <c r="V20" s="75"/>
      <c r="W20" s="75"/>
      <c r="Y20" s="89"/>
      <c r="Z20" s="90"/>
      <c r="AA20" s="89"/>
      <c r="AB20" s="90"/>
    </row>
    <row r="21" ht="16.5" spans="1:28">
      <c r="A21" s="18">
        <v>12</v>
      </c>
      <c r="B21" s="19"/>
      <c r="C21" s="24" t="s">
        <v>38</v>
      </c>
      <c r="D21" s="20" t="s">
        <v>39</v>
      </c>
      <c r="E21" s="24" t="s">
        <v>232</v>
      </c>
      <c r="F21" s="25" t="s">
        <v>235</v>
      </c>
      <c r="G21" s="20" t="s">
        <v>40</v>
      </c>
      <c r="H21" s="20">
        <v>12</v>
      </c>
      <c r="I21" s="52">
        <v>43313</v>
      </c>
      <c r="J21" s="52">
        <v>43313</v>
      </c>
      <c r="K21" s="53">
        <v>28311.82</v>
      </c>
      <c r="L21" s="54">
        <v>28311.82</v>
      </c>
      <c r="M21" s="18"/>
      <c r="N21" s="19"/>
      <c r="O21" s="55">
        <v>0</v>
      </c>
      <c r="P21" s="53"/>
      <c r="Q21" s="72"/>
      <c r="R21" s="73" t="s">
        <v>35</v>
      </c>
      <c r="S21" s="74"/>
      <c r="T21" s="74"/>
      <c r="U21" s="71"/>
      <c r="V21" s="75"/>
      <c r="W21" s="75"/>
      <c r="Y21" s="89"/>
      <c r="Z21" s="90"/>
      <c r="AA21" s="89"/>
      <c r="AB21" s="90"/>
    </row>
    <row r="22" ht="24" spans="1:28">
      <c r="A22" s="18">
        <v>13</v>
      </c>
      <c r="B22" s="19"/>
      <c r="C22" s="24" t="s">
        <v>41</v>
      </c>
      <c r="D22" s="20" t="s">
        <v>42</v>
      </c>
      <c r="E22" s="24" t="s">
        <v>225</v>
      </c>
      <c r="F22" s="25" t="s">
        <v>236</v>
      </c>
      <c r="G22" s="20" t="s">
        <v>43</v>
      </c>
      <c r="H22" s="20">
        <v>85</v>
      </c>
      <c r="I22" s="52">
        <v>43313</v>
      </c>
      <c r="J22" s="52">
        <v>43313</v>
      </c>
      <c r="K22" s="53">
        <v>45740.43</v>
      </c>
      <c r="L22" s="54">
        <v>45740.43</v>
      </c>
      <c r="M22" s="18"/>
      <c r="N22" s="19"/>
      <c r="O22" s="55">
        <v>0</v>
      </c>
      <c r="P22" s="53"/>
      <c r="Q22" s="72"/>
      <c r="R22" s="73" t="s">
        <v>35</v>
      </c>
      <c r="S22" s="74"/>
      <c r="T22" s="74"/>
      <c r="U22" s="71"/>
      <c r="V22" s="75"/>
      <c r="W22" s="75"/>
      <c r="Y22" s="89"/>
      <c r="Z22" s="90"/>
      <c r="AA22" s="89"/>
      <c r="AB22" s="90"/>
    </row>
    <row r="23" ht="16.5" spans="1:28">
      <c r="A23" s="18">
        <v>14</v>
      </c>
      <c r="B23" s="19"/>
      <c r="C23" s="24" t="s">
        <v>44</v>
      </c>
      <c r="D23" s="20" t="s">
        <v>45</v>
      </c>
      <c r="E23" s="24" t="s">
        <v>237</v>
      </c>
      <c r="F23" s="25" t="s">
        <v>233</v>
      </c>
      <c r="G23" s="20" t="s">
        <v>16</v>
      </c>
      <c r="H23" s="20">
        <v>1</v>
      </c>
      <c r="I23" s="52">
        <v>43313</v>
      </c>
      <c r="J23" s="52">
        <v>43313</v>
      </c>
      <c r="K23" s="53">
        <v>11057.09</v>
      </c>
      <c r="L23" s="54">
        <v>11057.09</v>
      </c>
      <c r="M23" s="18"/>
      <c r="N23" s="19"/>
      <c r="O23" s="55">
        <v>1610</v>
      </c>
      <c r="P23" s="53"/>
      <c r="Q23" s="72"/>
      <c r="R23" s="73"/>
      <c r="S23" s="74"/>
      <c r="T23" s="74"/>
      <c r="U23" s="71"/>
      <c r="V23" s="75"/>
      <c r="W23" s="75"/>
      <c r="Y23" s="89"/>
      <c r="Z23" s="90"/>
      <c r="AA23" s="89"/>
      <c r="AB23" s="90"/>
    </row>
    <row r="24" s="2" customFormat="1" ht="16.5" spans="1:28">
      <c r="A24" s="18">
        <v>15</v>
      </c>
      <c r="B24" s="19"/>
      <c r="C24" s="26" t="s">
        <v>46</v>
      </c>
      <c r="D24" s="20" t="s">
        <v>47</v>
      </c>
      <c r="E24" s="24" t="s">
        <v>237</v>
      </c>
      <c r="F24" s="25" t="s">
        <v>233</v>
      </c>
      <c r="G24" s="20" t="s">
        <v>48</v>
      </c>
      <c r="H24" s="20">
        <v>6</v>
      </c>
      <c r="I24" s="52">
        <v>43313</v>
      </c>
      <c r="J24" s="52">
        <v>43313</v>
      </c>
      <c r="K24" s="53">
        <v>65722.58</v>
      </c>
      <c r="L24" s="54">
        <v>65722.58</v>
      </c>
      <c r="M24" s="18"/>
      <c r="N24" s="19"/>
      <c r="O24" s="56">
        <v>3050</v>
      </c>
      <c r="P24" s="53"/>
      <c r="Q24" s="72"/>
      <c r="R24" s="73"/>
      <c r="T24" s="74"/>
      <c r="U24" s="56">
        <v>3050</v>
      </c>
      <c r="V24" s="75"/>
      <c r="W24" s="75"/>
      <c r="Y24" s="89"/>
      <c r="Z24" s="90"/>
      <c r="AA24" s="89"/>
      <c r="AB24" s="90"/>
    </row>
    <row r="25" ht="25.5" spans="1:28">
      <c r="A25" s="18">
        <v>16</v>
      </c>
      <c r="B25" s="19"/>
      <c r="C25" s="24" t="s">
        <v>49</v>
      </c>
      <c r="D25" s="20" t="s">
        <v>50</v>
      </c>
      <c r="E25" s="24" t="s">
        <v>225</v>
      </c>
      <c r="F25" s="25" t="s">
        <v>238</v>
      </c>
      <c r="G25" s="20" t="s">
        <v>16</v>
      </c>
      <c r="H25" s="20">
        <v>4</v>
      </c>
      <c r="I25" s="52">
        <v>43313</v>
      </c>
      <c r="J25" s="52">
        <v>43313</v>
      </c>
      <c r="K25" s="53">
        <v>97198.42</v>
      </c>
      <c r="L25" s="54">
        <v>97198.42</v>
      </c>
      <c r="M25" s="18"/>
      <c r="N25" s="19"/>
      <c r="O25" s="55">
        <v>19800</v>
      </c>
      <c r="P25" s="53"/>
      <c r="Q25" s="72"/>
      <c r="R25" s="73"/>
      <c r="S25" s="74"/>
      <c r="T25" s="74"/>
      <c r="U25" s="71"/>
      <c r="V25" s="75"/>
      <c r="W25" s="75"/>
      <c r="Y25" s="89"/>
      <c r="Z25" s="90"/>
      <c r="AA25" s="89"/>
      <c r="AB25" s="90"/>
    </row>
    <row r="26" ht="38.25" spans="1:28">
      <c r="A26" s="18">
        <v>17</v>
      </c>
      <c r="B26" s="19"/>
      <c r="C26" s="24" t="s">
        <v>51</v>
      </c>
      <c r="D26" s="20" t="s">
        <v>52</v>
      </c>
      <c r="E26" s="24" t="s">
        <v>225</v>
      </c>
      <c r="F26" s="25" t="s">
        <v>239</v>
      </c>
      <c r="G26" s="20" t="s">
        <v>19</v>
      </c>
      <c r="H26" s="20">
        <v>1</v>
      </c>
      <c r="I26" s="52">
        <v>43313</v>
      </c>
      <c r="J26" s="52">
        <v>43313</v>
      </c>
      <c r="K26" s="53">
        <v>15120.8</v>
      </c>
      <c r="L26" s="54">
        <v>15120.8</v>
      </c>
      <c r="M26" s="18"/>
      <c r="N26" s="19"/>
      <c r="O26" s="55">
        <v>3780</v>
      </c>
      <c r="P26" s="53"/>
      <c r="Q26" s="72"/>
      <c r="R26" s="73"/>
      <c r="S26" s="74"/>
      <c r="T26" s="74"/>
      <c r="U26" s="71"/>
      <c r="V26" s="75"/>
      <c r="W26" s="75"/>
      <c r="Y26" s="89"/>
      <c r="Z26" s="90"/>
      <c r="AA26" s="89"/>
      <c r="AB26" s="90"/>
    </row>
    <row r="27" ht="24" spans="1:28">
      <c r="A27" s="18">
        <v>18</v>
      </c>
      <c r="B27" s="19"/>
      <c r="C27" s="24" t="s">
        <v>53</v>
      </c>
      <c r="D27" s="20" t="s">
        <v>54</v>
      </c>
      <c r="E27" s="24" t="s">
        <v>225</v>
      </c>
      <c r="F27" s="25" t="s">
        <v>233</v>
      </c>
      <c r="G27" s="20" t="s">
        <v>40</v>
      </c>
      <c r="H27" s="20">
        <v>1</v>
      </c>
      <c r="I27" s="52">
        <v>43313</v>
      </c>
      <c r="J27" s="52">
        <v>43313</v>
      </c>
      <c r="K27" s="53">
        <v>27860.08</v>
      </c>
      <c r="L27" s="54">
        <v>27860.08</v>
      </c>
      <c r="M27" s="18"/>
      <c r="N27" s="19"/>
      <c r="O27" s="55">
        <v>1650</v>
      </c>
      <c r="P27" s="53"/>
      <c r="Q27" s="72"/>
      <c r="R27" s="73"/>
      <c r="S27" s="74"/>
      <c r="T27" s="74"/>
      <c r="U27" s="71"/>
      <c r="V27" s="75"/>
      <c r="W27" s="75"/>
      <c r="Y27" s="89"/>
      <c r="Z27" s="90"/>
      <c r="AA27" s="89"/>
      <c r="AB27" s="90"/>
    </row>
    <row r="28" ht="25.5" spans="1:28">
      <c r="A28" s="18">
        <v>19</v>
      </c>
      <c r="B28" s="19"/>
      <c r="C28" s="24" t="s">
        <v>55</v>
      </c>
      <c r="D28" s="20" t="s">
        <v>56</v>
      </c>
      <c r="E28" s="24" t="s">
        <v>240</v>
      </c>
      <c r="F28" s="25" t="s">
        <v>229</v>
      </c>
      <c r="G28" s="20" t="s">
        <v>19</v>
      </c>
      <c r="H28" s="20">
        <v>2</v>
      </c>
      <c r="I28" s="52">
        <v>43313</v>
      </c>
      <c r="J28" s="52">
        <v>43313</v>
      </c>
      <c r="K28" s="53">
        <v>14175.75</v>
      </c>
      <c r="L28" s="54">
        <v>14175.75</v>
      </c>
      <c r="M28" s="18"/>
      <c r="N28" s="19"/>
      <c r="O28" s="55">
        <v>3000</v>
      </c>
      <c r="P28" s="53"/>
      <c r="Q28" s="72"/>
      <c r="R28" s="73"/>
      <c r="S28" s="74"/>
      <c r="T28" s="74"/>
      <c r="U28" s="71"/>
      <c r="V28" s="75"/>
      <c r="W28" s="75"/>
      <c r="Y28" s="89"/>
      <c r="Z28" s="90"/>
      <c r="AA28" s="89"/>
      <c r="AB28" s="90"/>
    </row>
    <row r="29" ht="25.5" spans="1:28">
      <c r="A29" s="18">
        <v>20</v>
      </c>
      <c r="B29" s="19"/>
      <c r="C29" s="24" t="s">
        <v>57</v>
      </c>
      <c r="D29" s="20" t="s">
        <v>58</v>
      </c>
      <c r="E29" s="24" t="s">
        <v>241</v>
      </c>
      <c r="F29" s="25" t="s">
        <v>226</v>
      </c>
      <c r="G29" s="20" t="s">
        <v>19</v>
      </c>
      <c r="H29" s="20">
        <v>1</v>
      </c>
      <c r="I29" s="52">
        <v>43313</v>
      </c>
      <c r="J29" s="52">
        <v>43313</v>
      </c>
      <c r="K29" s="53">
        <v>4233.83</v>
      </c>
      <c r="L29" s="54">
        <v>4233.83</v>
      </c>
      <c r="M29" s="18"/>
      <c r="N29" s="19"/>
      <c r="O29" s="55">
        <v>210</v>
      </c>
      <c r="P29" s="53"/>
      <c r="Q29" s="72"/>
      <c r="R29" s="73"/>
      <c r="S29" s="74"/>
      <c r="T29" s="74"/>
      <c r="U29" s="71"/>
      <c r="V29" s="75"/>
      <c r="W29" s="75"/>
      <c r="Y29" s="89"/>
      <c r="Z29" s="90"/>
      <c r="AA29" s="89"/>
      <c r="AB29" s="90"/>
    </row>
    <row r="30" ht="37.5" spans="1:28">
      <c r="A30" s="18">
        <v>21</v>
      </c>
      <c r="B30" s="19"/>
      <c r="C30" s="24" t="s">
        <v>59</v>
      </c>
      <c r="D30" s="20" t="s">
        <v>60</v>
      </c>
      <c r="E30" s="24" t="s">
        <v>225</v>
      </c>
      <c r="F30" s="25" t="s">
        <v>233</v>
      </c>
      <c r="G30" s="20" t="s">
        <v>61</v>
      </c>
      <c r="H30" s="20">
        <v>1</v>
      </c>
      <c r="I30" s="52">
        <v>43313</v>
      </c>
      <c r="J30" s="52">
        <v>43313</v>
      </c>
      <c r="K30" s="53">
        <v>326042.35</v>
      </c>
      <c r="L30" s="54">
        <v>326042.35</v>
      </c>
      <c r="M30" s="18"/>
      <c r="N30" s="19"/>
      <c r="O30" s="55">
        <v>8040</v>
      </c>
      <c r="P30" s="53"/>
      <c r="Q30" s="72"/>
      <c r="R30" s="73"/>
      <c r="S30" s="74"/>
      <c r="T30" s="74"/>
      <c r="U30" s="71"/>
      <c r="V30" s="75"/>
      <c r="W30" s="75"/>
      <c r="Y30" s="89"/>
      <c r="Z30" s="90"/>
      <c r="AA30" s="89"/>
      <c r="AB30" s="90"/>
    </row>
    <row r="31" ht="24" spans="1:28">
      <c r="A31" s="18">
        <v>22</v>
      </c>
      <c r="B31" s="19"/>
      <c r="C31" s="24" t="s">
        <v>62</v>
      </c>
      <c r="D31" s="20" t="s">
        <v>63</v>
      </c>
      <c r="E31" s="24" t="s">
        <v>225</v>
      </c>
      <c r="F31" s="25" t="s">
        <v>242</v>
      </c>
      <c r="G31" s="20" t="s">
        <v>16</v>
      </c>
      <c r="H31" s="20">
        <v>1</v>
      </c>
      <c r="I31" s="52">
        <v>43313</v>
      </c>
      <c r="J31" s="52">
        <v>43313</v>
      </c>
      <c r="K31" s="53">
        <v>18806.5</v>
      </c>
      <c r="L31" s="54">
        <v>18806.5</v>
      </c>
      <c r="M31" s="18"/>
      <c r="N31" s="19"/>
      <c r="O31" s="55">
        <v>1320</v>
      </c>
      <c r="P31" s="53"/>
      <c r="Q31" s="72"/>
      <c r="R31" s="73"/>
      <c r="S31" s="74"/>
      <c r="T31" s="74"/>
      <c r="U31" s="71"/>
      <c r="V31" s="75"/>
      <c r="W31" s="75"/>
      <c r="Y31" s="89"/>
      <c r="Z31" s="90"/>
      <c r="AA31" s="89"/>
      <c r="AB31" s="90"/>
    </row>
    <row r="32" ht="16.5" spans="1:28">
      <c r="A32" s="18">
        <v>23</v>
      </c>
      <c r="B32" s="19"/>
      <c r="C32" s="24" t="s">
        <v>64</v>
      </c>
      <c r="D32" s="20" t="s">
        <v>65</v>
      </c>
      <c r="E32" s="24" t="s">
        <v>243</v>
      </c>
      <c r="F32" s="25"/>
      <c r="G32" s="20" t="s">
        <v>16</v>
      </c>
      <c r="H32" s="20">
        <v>1</v>
      </c>
      <c r="I32" s="52">
        <v>43313</v>
      </c>
      <c r="J32" s="52">
        <v>43313</v>
      </c>
      <c r="K32" s="53"/>
      <c r="L32" s="54"/>
      <c r="M32" s="18"/>
      <c r="N32" s="19"/>
      <c r="O32" s="55">
        <v>0</v>
      </c>
      <c r="P32" s="53"/>
      <c r="Q32" s="72"/>
      <c r="R32" s="73" t="s">
        <v>66</v>
      </c>
      <c r="S32" s="74"/>
      <c r="T32" s="74"/>
      <c r="U32" s="71"/>
      <c r="V32" s="75"/>
      <c r="W32" s="75"/>
      <c r="Y32" s="89"/>
      <c r="Z32" s="90"/>
      <c r="AA32" s="89"/>
      <c r="AB32" s="90"/>
    </row>
    <row r="33" ht="16.5" spans="1:28">
      <c r="A33" s="18">
        <v>24</v>
      </c>
      <c r="B33" s="19"/>
      <c r="C33" s="24" t="s">
        <v>67</v>
      </c>
      <c r="D33" s="20" t="s">
        <v>68</v>
      </c>
      <c r="E33" s="24"/>
      <c r="F33" s="25"/>
      <c r="G33" s="20" t="s">
        <v>16</v>
      </c>
      <c r="H33" s="20">
        <v>2</v>
      </c>
      <c r="I33" s="52">
        <v>43313</v>
      </c>
      <c r="J33" s="52">
        <v>43313</v>
      </c>
      <c r="K33" s="53"/>
      <c r="L33" s="54"/>
      <c r="M33" s="18"/>
      <c r="N33" s="19"/>
      <c r="O33" s="55">
        <v>0</v>
      </c>
      <c r="P33" s="53"/>
      <c r="Q33" s="72"/>
      <c r="R33" s="73" t="s">
        <v>66</v>
      </c>
      <c r="S33" s="74"/>
      <c r="T33" s="74"/>
      <c r="U33" s="71"/>
      <c r="V33" s="75"/>
      <c r="W33" s="75"/>
      <c r="Y33" s="89"/>
      <c r="Z33" s="90"/>
      <c r="AA33" s="89"/>
      <c r="AB33" s="90"/>
    </row>
    <row r="34" ht="24" spans="1:28">
      <c r="A34" s="18">
        <v>25</v>
      </c>
      <c r="B34" s="19"/>
      <c r="C34" s="24" t="s">
        <v>69</v>
      </c>
      <c r="D34" s="20" t="s">
        <v>70</v>
      </c>
      <c r="E34" s="24" t="s">
        <v>225</v>
      </c>
      <c r="F34" s="25" t="s">
        <v>233</v>
      </c>
      <c r="G34" s="20" t="s">
        <v>16</v>
      </c>
      <c r="H34" s="20">
        <v>1</v>
      </c>
      <c r="I34" s="52">
        <v>43313</v>
      </c>
      <c r="J34" s="52">
        <v>43313</v>
      </c>
      <c r="K34" s="53">
        <v>34409.28</v>
      </c>
      <c r="L34" s="54">
        <v>34409.28</v>
      </c>
      <c r="M34" s="18"/>
      <c r="N34" s="19"/>
      <c r="O34" s="55">
        <v>4020</v>
      </c>
      <c r="P34" s="53"/>
      <c r="Q34" s="72"/>
      <c r="R34" s="73"/>
      <c r="S34" s="74"/>
      <c r="T34" s="74"/>
      <c r="U34" s="71"/>
      <c r="V34" s="75"/>
      <c r="W34" s="75"/>
      <c r="Y34" s="89"/>
      <c r="Z34" s="90"/>
      <c r="AA34" s="89"/>
      <c r="AB34" s="90"/>
    </row>
    <row r="35" ht="24" spans="1:28">
      <c r="A35" s="18">
        <v>26</v>
      </c>
      <c r="B35" s="19"/>
      <c r="C35" s="24" t="s">
        <v>71</v>
      </c>
      <c r="D35" s="20" t="s">
        <v>72</v>
      </c>
      <c r="E35" s="24" t="s">
        <v>225</v>
      </c>
      <c r="F35" s="25" t="s">
        <v>233</v>
      </c>
      <c r="G35" s="20" t="s">
        <v>16</v>
      </c>
      <c r="H35" s="20">
        <v>1</v>
      </c>
      <c r="I35" s="52">
        <v>43313</v>
      </c>
      <c r="J35" s="52">
        <v>43313</v>
      </c>
      <c r="K35" s="53">
        <v>97151.17</v>
      </c>
      <c r="L35" s="54">
        <v>97151.17</v>
      </c>
      <c r="M35" s="18"/>
      <c r="N35" s="19"/>
      <c r="O35" s="55">
        <v>3020</v>
      </c>
      <c r="P35" s="53"/>
      <c r="Q35" s="72"/>
      <c r="R35" s="73"/>
      <c r="S35" s="74"/>
      <c r="T35" s="74"/>
      <c r="U35" s="71"/>
      <c r="V35" s="75"/>
      <c r="W35" s="75"/>
      <c r="Y35" s="89"/>
      <c r="Z35" s="90"/>
      <c r="AA35" s="89"/>
      <c r="AB35" s="90"/>
    </row>
    <row r="36" ht="16.5" spans="1:28">
      <c r="A36" s="18">
        <v>27</v>
      </c>
      <c r="B36" s="19"/>
      <c r="C36" s="24" t="s">
        <v>73</v>
      </c>
      <c r="D36" s="20" t="s">
        <v>74</v>
      </c>
      <c r="E36" s="24" t="s">
        <v>244</v>
      </c>
      <c r="F36" s="25" t="s">
        <v>233</v>
      </c>
      <c r="G36" s="20" t="s">
        <v>40</v>
      </c>
      <c r="H36" s="20">
        <v>1</v>
      </c>
      <c r="I36" s="52">
        <v>43313</v>
      </c>
      <c r="J36" s="52">
        <v>43313</v>
      </c>
      <c r="K36" s="53">
        <v>0</v>
      </c>
      <c r="L36" s="54">
        <v>0</v>
      </c>
      <c r="M36" s="18"/>
      <c r="N36" s="19"/>
      <c r="O36" s="55">
        <v>2090</v>
      </c>
      <c r="P36" s="53"/>
      <c r="Q36" s="72"/>
      <c r="R36" s="73"/>
      <c r="S36" s="74"/>
      <c r="T36" s="74"/>
      <c r="U36" s="71"/>
      <c r="V36" s="75"/>
      <c r="W36" s="75"/>
      <c r="Y36" s="89"/>
      <c r="Z36" s="90"/>
      <c r="AA36" s="89"/>
      <c r="AB36" s="90"/>
    </row>
    <row r="37" ht="24" spans="1:28">
      <c r="A37" s="18">
        <v>28</v>
      </c>
      <c r="B37" s="19"/>
      <c r="C37" s="24" t="s">
        <v>75</v>
      </c>
      <c r="D37" s="20" t="s">
        <v>76</v>
      </c>
      <c r="E37" s="24" t="s">
        <v>225</v>
      </c>
      <c r="F37" s="25" t="s">
        <v>233</v>
      </c>
      <c r="G37" s="20" t="s">
        <v>16</v>
      </c>
      <c r="H37" s="20">
        <v>1</v>
      </c>
      <c r="I37" s="52">
        <v>43313</v>
      </c>
      <c r="J37" s="52">
        <v>43313</v>
      </c>
      <c r="K37" s="53">
        <v>41062.43</v>
      </c>
      <c r="L37" s="54">
        <v>41062.43</v>
      </c>
      <c r="M37" s="18"/>
      <c r="N37" s="19"/>
      <c r="O37" s="55">
        <v>600</v>
      </c>
      <c r="P37" s="53"/>
      <c r="Q37" s="72"/>
      <c r="R37" s="73"/>
      <c r="S37" s="74"/>
      <c r="T37" s="74"/>
      <c r="U37" s="71"/>
      <c r="V37" s="75"/>
      <c r="W37" s="75"/>
      <c r="Y37" s="89"/>
      <c r="Z37" s="90"/>
      <c r="AA37" s="89"/>
      <c r="AB37" s="90"/>
    </row>
    <row r="38" ht="24" spans="1:28">
      <c r="A38" s="18">
        <v>29</v>
      </c>
      <c r="B38" s="19"/>
      <c r="C38" s="24" t="s">
        <v>77</v>
      </c>
      <c r="D38" s="20" t="s">
        <v>78</v>
      </c>
      <c r="E38" s="24" t="s">
        <v>225</v>
      </c>
      <c r="F38" s="25" t="s">
        <v>233</v>
      </c>
      <c r="G38" s="20" t="s">
        <v>61</v>
      </c>
      <c r="H38" s="20">
        <v>1</v>
      </c>
      <c r="I38" s="52">
        <v>43313</v>
      </c>
      <c r="J38" s="52">
        <v>43313</v>
      </c>
      <c r="K38" s="53">
        <v>61428.27</v>
      </c>
      <c r="L38" s="54">
        <v>61428.27</v>
      </c>
      <c r="M38" s="18"/>
      <c r="N38" s="19"/>
      <c r="O38" s="56">
        <v>4020</v>
      </c>
      <c r="P38" s="53"/>
      <c r="Q38" s="72"/>
      <c r="R38" s="73"/>
      <c r="T38" s="74"/>
      <c r="U38" s="55">
        <v>4020</v>
      </c>
      <c r="V38" s="75"/>
      <c r="W38" s="75"/>
      <c r="Y38" s="89"/>
      <c r="Z38" s="90"/>
      <c r="AA38" s="89"/>
      <c r="AB38" s="90"/>
    </row>
    <row r="39" ht="16.5" spans="1:28">
      <c r="A39" s="18">
        <v>30</v>
      </c>
      <c r="B39" s="19"/>
      <c r="C39" s="24" t="s">
        <v>79</v>
      </c>
      <c r="D39" s="20" t="s">
        <v>80</v>
      </c>
      <c r="E39" s="24" t="s">
        <v>245</v>
      </c>
      <c r="F39" s="25"/>
      <c r="G39" s="20" t="s">
        <v>40</v>
      </c>
      <c r="H39" s="20">
        <v>1</v>
      </c>
      <c r="I39" s="52">
        <v>43313</v>
      </c>
      <c r="J39" s="52">
        <v>43313</v>
      </c>
      <c r="K39" s="53">
        <v>0</v>
      </c>
      <c r="L39" s="54">
        <v>0</v>
      </c>
      <c r="M39" s="18"/>
      <c r="N39" s="19"/>
      <c r="O39" s="55">
        <v>300</v>
      </c>
      <c r="P39" s="53"/>
      <c r="Q39" s="72"/>
      <c r="R39" s="73"/>
      <c r="T39" s="74"/>
      <c r="U39" s="74"/>
      <c r="V39" s="75"/>
      <c r="W39" s="75"/>
      <c r="Y39" s="89"/>
      <c r="Z39" s="90"/>
      <c r="AA39" s="89"/>
      <c r="AB39" s="90"/>
    </row>
    <row r="40" ht="24" spans="1:28">
      <c r="A40" s="18">
        <v>31</v>
      </c>
      <c r="B40" s="19"/>
      <c r="C40" s="24" t="s">
        <v>81</v>
      </c>
      <c r="D40" s="20" t="s">
        <v>82</v>
      </c>
      <c r="E40" s="24" t="s">
        <v>225</v>
      </c>
      <c r="F40" s="25"/>
      <c r="G40" s="20"/>
      <c r="H40" s="20"/>
      <c r="I40" s="52">
        <v>43313</v>
      </c>
      <c r="J40" s="52">
        <v>43313</v>
      </c>
      <c r="K40" s="53">
        <v>194864.71</v>
      </c>
      <c r="L40" s="54">
        <v>194864.71</v>
      </c>
      <c r="M40" s="18"/>
      <c r="N40" s="19"/>
      <c r="O40" s="55">
        <v>113680</v>
      </c>
      <c r="P40" s="53"/>
      <c r="Q40" s="72"/>
      <c r="R40" s="73"/>
      <c r="T40" s="74"/>
      <c r="U40" s="74"/>
      <c r="V40" s="75"/>
      <c r="W40" s="75"/>
      <c r="Y40" s="89"/>
      <c r="Z40" s="90"/>
      <c r="AA40" s="89"/>
      <c r="AB40" s="90"/>
    </row>
    <row r="41" ht="16.5" spans="1:28">
      <c r="A41" s="18"/>
      <c r="B41" s="19"/>
      <c r="C41" s="24" t="s">
        <v>246</v>
      </c>
      <c r="D41" s="20"/>
      <c r="E41" s="24"/>
      <c r="F41" s="25"/>
      <c r="G41" s="20"/>
      <c r="H41" s="20"/>
      <c r="I41" s="52"/>
      <c r="J41" s="52"/>
      <c r="K41" s="53"/>
      <c r="L41" s="54"/>
      <c r="M41" s="18"/>
      <c r="N41" s="19"/>
      <c r="O41" s="55"/>
      <c r="P41" s="53"/>
      <c r="Q41" s="72"/>
      <c r="R41" s="73"/>
      <c r="T41" s="74"/>
      <c r="U41" s="74"/>
      <c r="V41" s="75"/>
      <c r="W41" s="75"/>
      <c r="Y41" s="89"/>
      <c r="Z41" s="90"/>
      <c r="AA41" s="89"/>
      <c r="AB41" s="90"/>
    </row>
    <row r="42" ht="16.5" spans="1:28">
      <c r="A42" s="18"/>
      <c r="B42" s="19"/>
      <c r="C42" s="24" t="s">
        <v>247</v>
      </c>
      <c r="D42" s="20"/>
      <c r="E42" s="24"/>
      <c r="F42" s="25"/>
      <c r="G42" s="20"/>
      <c r="H42" s="20"/>
      <c r="I42" s="52"/>
      <c r="J42" s="52"/>
      <c r="K42" s="53"/>
      <c r="L42" s="54"/>
      <c r="M42" s="18"/>
      <c r="N42" s="19"/>
      <c r="O42" s="55"/>
      <c r="P42" s="53"/>
      <c r="Q42" s="72"/>
      <c r="R42" s="73"/>
      <c r="T42" s="74"/>
      <c r="U42" s="74"/>
      <c r="V42" s="75"/>
      <c r="W42" s="75"/>
      <c r="Y42" s="89"/>
      <c r="Z42" s="90"/>
      <c r="AA42" s="89"/>
      <c r="AB42" s="90"/>
    </row>
    <row r="43" ht="16.5" spans="1:28">
      <c r="A43" s="18"/>
      <c r="B43" s="19"/>
      <c r="C43" s="24" t="s">
        <v>248</v>
      </c>
      <c r="D43" s="20"/>
      <c r="E43" s="24"/>
      <c r="F43" s="25"/>
      <c r="G43" s="20"/>
      <c r="H43" s="20"/>
      <c r="I43" s="52"/>
      <c r="J43" s="52"/>
      <c r="K43" s="53"/>
      <c r="L43" s="54"/>
      <c r="M43" s="18"/>
      <c r="N43" s="19"/>
      <c r="O43" s="55"/>
      <c r="P43" s="53"/>
      <c r="Q43" s="72"/>
      <c r="R43" s="73"/>
      <c r="T43" s="74"/>
      <c r="U43" s="74"/>
      <c r="V43" s="75"/>
      <c r="W43" s="75"/>
      <c r="Y43" s="89"/>
      <c r="Z43" s="90"/>
      <c r="AA43" s="89"/>
      <c r="AB43" s="90"/>
    </row>
    <row r="44" ht="24" spans="1:28">
      <c r="A44" s="18">
        <v>32</v>
      </c>
      <c r="B44" s="19"/>
      <c r="C44" s="24" t="s">
        <v>249</v>
      </c>
      <c r="D44" s="20" t="s">
        <v>250</v>
      </c>
      <c r="E44" s="24" t="s">
        <v>225</v>
      </c>
      <c r="F44" s="25" t="s">
        <v>251</v>
      </c>
      <c r="G44" s="20" t="s">
        <v>61</v>
      </c>
      <c r="H44" s="20">
        <v>1</v>
      </c>
      <c r="I44" s="52">
        <v>43313</v>
      </c>
      <c r="J44" s="52">
        <v>43313</v>
      </c>
      <c r="K44" s="53">
        <v>111657.69</v>
      </c>
      <c r="L44" s="54">
        <v>111657.69</v>
      </c>
      <c r="M44" s="18"/>
      <c r="N44" s="19"/>
      <c r="O44" s="55">
        <v>0</v>
      </c>
      <c r="P44" s="53"/>
      <c r="Q44" s="72"/>
      <c r="R44" s="76" t="s">
        <v>252</v>
      </c>
      <c r="T44" s="77"/>
      <c r="U44" s="77"/>
      <c r="V44" s="75"/>
      <c r="W44" s="75"/>
      <c r="Y44" s="89"/>
      <c r="Z44" s="90"/>
      <c r="AA44" s="89"/>
      <c r="AB44" s="90"/>
    </row>
    <row r="45" ht="16.5" spans="1:28">
      <c r="A45" s="18">
        <v>33</v>
      </c>
      <c r="B45" s="19"/>
      <c r="C45" s="24" t="s">
        <v>83</v>
      </c>
      <c r="D45" s="20"/>
      <c r="E45" s="24"/>
      <c r="F45" s="25"/>
      <c r="G45" s="20" t="s">
        <v>61</v>
      </c>
      <c r="H45" s="20">
        <v>1</v>
      </c>
      <c r="I45" s="52">
        <v>43313</v>
      </c>
      <c r="J45" s="52">
        <v>43313</v>
      </c>
      <c r="K45" s="53">
        <v>14459.27</v>
      </c>
      <c r="L45" s="54">
        <v>14459.27</v>
      </c>
      <c r="M45" s="18"/>
      <c r="N45" s="19"/>
      <c r="O45" s="55">
        <v>0</v>
      </c>
      <c r="P45" s="53"/>
      <c r="Q45" s="72"/>
      <c r="R45" s="73"/>
      <c r="T45" s="74"/>
      <c r="U45" s="74"/>
      <c r="V45" s="75"/>
      <c r="W45" s="75"/>
      <c r="Y45" s="89"/>
      <c r="Z45" s="90"/>
      <c r="AA45" s="89"/>
      <c r="AB45" s="90"/>
    </row>
    <row r="46" ht="24" spans="1:28">
      <c r="A46" s="18">
        <v>34</v>
      </c>
      <c r="B46" s="19"/>
      <c r="C46" s="24" t="s">
        <v>84</v>
      </c>
      <c r="D46" s="20" t="s">
        <v>34</v>
      </c>
      <c r="E46" s="24" t="s">
        <v>225</v>
      </c>
      <c r="F46" s="25" t="s">
        <v>253</v>
      </c>
      <c r="G46" s="20" t="s">
        <v>61</v>
      </c>
      <c r="H46" s="20">
        <v>1</v>
      </c>
      <c r="I46" s="52">
        <v>43313</v>
      </c>
      <c r="J46" s="52">
        <v>43313</v>
      </c>
      <c r="K46" s="53">
        <v>402591.42</v>
      </c>
      <c r="L46" s="54">
        <v>402591.42</v>
      </c>
      <c r="M46" s="18"/>
      <c r="N46" s="19"/>
      <c r="O46" s="55">
        <v>0</v>
      </c>
      <c r="P46" s="53"/>
      <c r="Q46" s="72"/>
      <c r="R46" s="73"/>
      <c r="T46" s="74"/>
      <c r="U46" s="74"/>
      <c r="V46" s="75"/>
      <c r="W46" s="75"/>
      <c r="Y46" s="89"/>
      <c r="Z46" s="90"/>
      <c r="AA46" s="89"/>
      <c r="AB46" s="90"/>
    </row>
    <row r="47" ht="24" spans="1:28">
      <c r="A47" s="18">
        <v>35</v>
      </c>
      <c r="B47" s="19"/>
      <c r="C47" s="24" t="s">
        <v>85</v>
      </c>
      <c r="D47" s="20" t="s">
        <v>86</v>
      </c>
      <c r="E47" s="24" t="s">
        <v>225</v>
      </c>
      <c r="F47" s="25"/>
      <c r="G47" s="20" t="s">
        <v>61</v>
      </c>
      <c r="H47" s="20">
        <v>1</v>
      </c>
      <c r="I47" s="52">
        <v>43313</v>
      </c>
      <c r="J47" s="52">
        <v>43313</v>
      </c>
      <c r="K47" s="53">
        <v>9923.03</v>
      </c>
      <c r="L47" s="54">
        <v>9923.03</v>
      </c>
      <c r="M47" s="18"/>
      <c r="N47" s="19"/>
      <c r="O47" s="55">
        <v>0</v>
      </c>
      <c r="P47" s="53"/>
      <c r="Q47" s="72"/>
      <c r="R47" s="73"/>
      <c r="T47" s="74"/>
      <c r="U47" s="74"/>
      <c r="V47" s="75"/>
      <c r="W47" s="75"/>
      <c r="Y47" s="89"/>
      <c r="Z47" s="90"/>
      <c r="AA47" s="89"/>
      <c r="AB47" s="90"/>
    </row>
    <row r="48" ht="24" spans="1:28">
      <c r="A48" s="18">
        <v>36</v>
      </c>
      <c r="B48" s="19"/>
      <c r="C48" s="24" t="s">
        <v>87</v>
      </c>
      <c r="D48" s="20" t="s">
        <v>88</v>
      </c>
      <c r="E48" s="24" t="s">
        <v>225</v>
      </c>
      <c r="F48" s="25"/>
      <c r="G48" s="20" t="s">
        <v>61</v>
      </c>
      <c r="H48" s="20">
        <v>1</v>
      </c>
      <c r="I48" s="52">
        <v>43313</v>
      </c>
      <c r="J48" s="52">
        <v>43313</v>
      </c>
      <c r="K48" s="53">
        <v>375657.49</v>
      </c>
      <c r="L48" s="54">
        <v>375657.49</v>
      </c>
      <c r="M48" s="18"/>
      <c r="N48" s="19"/>
      <c r="O48" s="55">
        <v>0</v>
      </c>
      <c r="P48" s="53"/>
      <c r="Q48" s="72"/>
      <c r="R48" s="73"/>
      <c r="T48" s="74"/>
      <c r="U48" s="74"/>
      <c r="V48" s="75"/>
      <c r="W48" s="75"/>
      <c r="Y48" s="89"/>
      <c r="Z48" s="90"/>
      <c r="AA48" s="89"/>
      <c r="AB48" s="90"/>
    </row>
    <row r="49" ht="24" spans="1:28">
      <c r="A49" s="18">
        <v>37</v>
      </c>
      <c r="B49" s="19"/>
      <c r="C49" s="24" t="s">
        <v>89</v>
      </c>
      <c r="D49" s="20" t="s">
        <v>90</v>
      </c>
      <c r="E49" s="24" t="s">
        <v>225</v>
      </c>
      <c r="F49" s="25"/>
      <c r="G49" s="20" t="s">
        <v>61</v>
      </c>
      <c r="H49" s="20">
        <v>1</v>
      </c>
      <c r="I49" s="52">
        <v>43313</v>
      </c>
      <c r="J49" s="52">
        <v>43313</v>
      </c>
      <c r="K49" s="53">
        <v>43944.84</v>
      </c>
      <c r="L49" s="54">
        <v>43944.84</v>
      </c>
      <c r="M49" s="18"/>
      <c r="N49" s="19"/>
      <c r="O49" s="55">
        <v>0</v>
      </c>
      <c r="P49" s="53"/>
      <c r="Q49" s="72"/>
      <c r="R49" s="73"/>
      <c r="T49" s="74"/>
      <c r="U49" s="74"/>
      <c r="V49" s="75"/>
      <c r="W49" s="75"/>
      <c r="Y49" s="89"/>
      <c r="Z49" s="90"/>
      <c r="AA49" s="89"/>
      <c r="AB49" s="90"/>
    </row>
    <row r="50" ht="24" spans="1:28">
      <c r="A50" s="18">
        <v>38</v>
      </c>
      <c r="B50" s="19"/>
      <c r="C50" s="24" t="s">
        <v>91</v>
      </c>
      <c r="D50" s="20" t="s">
        <v>92</v>
      </c>
      <c r="E50" s="24" t="s">
        <v>225</v>
      </c>
      <c r="F50" s="25"/>
      <c r="G50" s="20" t="s">
        <v>16</v>
      </c>
      <c r="H50" s="20">
        <v>1</v>
      </c>
      <c r="I50" s="52">
        <v>43313</v>
      </c>
      <c r="J50" s="52">
        <v>43313</v>
      </c>
      <c r="K50" s="53">
        <v>39692.11</v>
      </c>
      <c r="L50" s="54">
        <v>39692.11</v>
      </c>
      <c r="M50" s="18"/>
      <c r="N50" s="19"/>
      <c r="O50" s="55">
        <v>700</v>
      </c>
      <c r="P50" s="53"/>
      <c r="Q50" s="72"/>
      <c r="R50" s="73"/>
      <c r="T50" s="74"/>
      <c r="U50" s="74"/>
      <c r="V50" s="75"/>
      <c r="W50" s="75"/>
      <c r="Y50" s="89"/>
      <c r="Z50" s="90"/>
      <c r="AA50" s="89"/>
      <c r="AB50" s="90"/>
    </row>
    <row r="51" ht="16.5" spans="1:28">
      <c r="A51" s="18">
        <v>39</v>
      </c>
      <c r="B51" s="19"/>
      <c r="C51" s="24" t="s">
        <v>93</v>
      </c>
      <c r="D51" s="20" t="s">
        <v>34</v>
      </c>
      <c r="E51" s="24" t="s">
        <v>254</v>
      </c>
      <c r="F51" s="25" t="s">
        <v>233</v>
      </c>
      <c r="G51" s="20" t="s">
        <v>16</v>
      </c>
      <c r="H51" s="20">
        <v>1</v>
      </c>
      <c r="I51" s="52">
        <v>43313</v>
      </c>
      <c r="J51" s="52">
        <v>43313</v>
      </c>
      <c r="K51" s="53"/>
      <c r="L51" s="54"/>
      <c r="M51" s="18"/>
      <c r="N51" s="19"/>
      <c r="O51" s="55">
        <v>6030</v>
      </c>
      <c r="P51" s="53"/>
      <c r="Q51" s="72"/>
      <c r="R51" s="73"/>
      <c r="T51" s="74"/>
      <c r="U51" s="74"/>
      <c r="V51" s="75"/>
      <c r="W51" s="75"/>
      <c r="Y51" s="89"/>
      <c r="Z51" s="90"/>
      <c r="AA51" s="89"/>
      <c r="AB51" s="90"/>
    </row>
    <row r="52" ht="16.5" spans="1:28">
      <c r="A52" s="18">
        <v>40</v>
      </c>
      <c r="B52" s="19"/>
      <c r="C52" s="24" t="s">
        <v>94</v>
      </c>
      <c r="D52" s="20" t="s">
        <v>95</v>
      </c>
      <c r="E52" s="24" t="s">
        <v>255</v>
      </c>
      <c r="F52" s="25"/>
      <c r="G52" s="20" t="s">
        <v>40</v>
      </c>
      <c r="H52" s="20">
        <v>1</v>
      </c>
      <c r="I52" s="52">
        <v>43313</v>
      </c>
      <c r="J52" s="52">
        <v>43313</v>
      </c>
      <c r="K52" s="53"/>
      <c r="L52" s="54"/>
      <c r="M52" s="18"/>
      <c r="N52" s="19"/>
      <c r="O52" s="55">
        <v>540</v>
      </c>
      <c r="P52" s="53"/>
      <c r="Q52" s="72"/>
      <c r="R52" s="73"/>
      <c r="T52" s="74"/>
      <c r="U52" s="74"/>
      <c r="V52" s="75"/>
      <c r="W52" s="75"/>
      <c r="Y52" s="89"/>
      <c r="Z52" s="90"/>
      <c r="AA52" s="89"/>
      <c r="AB52" s="90"/>
    </row>
    <row r="53" ht="16.5" spans="1:28">
      <c r="A53" s="18">
        <v>41</v>
      </c>
      <c r="B53" s="19"/>
      <c r="C53" s="24" t="s">
        <v>96</v>
      </c>
      <c r="D53" s="20" t="s">
        <v>97</v>
      </c>
      <c r="E53" s="24"/>
      <c r="F53" s="25"/>
      <c r="G53" s="20" t="s">
        <v>40</v>
      </c>
      <c r="H53" s="20">
        <v>1</v>
      </c>
      <c r="I53" s="52">
        <v>43313</v>
      </c>
      <c r="J53" s="52">
        <v>43313</v>
      </c>
      <c r="K53" s="53"/>
      <c r="L53" s="54"/>
      <c r="M53" s="18"/>
      <c r="N53" s="19"/>
      <c r="O53" s="55">
        <v>1240</v>
      </c>
      <c r="P53" s="53"/>
      <c r="Q53" s="72"/>
      <c r="R53" s="73"/>
      <c r="T53" s="74"/>
      <c r="U53" s="74"/>
      <c r="V53" s="75"/>
      <c r="W53" s="75"/>
      <c r="Y53" s="89"/>
      <c r="Z53" s="90"/>
      <c r="AA53" s="89"/>
      <c r="AB53" s="90"/>
    </row>
    <row r="54" ht="16.5" spans="1:28">
      <c r="A54" s="18">
        <v>42</v>
      </c>
      <c r="B54" s="19"/>
      <c r="C54" s="24" t="s">
        <v>98</v>
      </c>
      <c r="D54" s="20" t="s">
        <v>99</v>
      </c>
      <c r="E54" s="24"/>
      <c r="F54" s="25"/>
      <c r="G54" s="20" t="s">
        <v>40</v>
      </c>
      <c r="H54" s="20">
        <v>1</v>
      </c>
      <c r="I54" s="52">
        <v>43313</v>
      </c>
      <c r="J54" s="52">
        <v>43313</v>
      </c>
      <c r="K54" s="53"/>
      <c r="L54" s="54"/>
      <c r="M54" s="18"/>
      <c r="N54" s="19"/>
      <c r="O54" s="55">
        <v>100</v>
      </c>
      <c r="P54" s="53"/>
      <c r="Q54" s="72"/>
      <c r="R54" s="73"/>
      <c r="T54" s="74"/>
      <c r="U54" s="74"/>
      <c r="V54" s="75"/>
      <c r="W54" s="75"/>
      <c r="Y54" s="89"/>
      <c r="Z54" s="90"/>
      <c r="AA54" s="89"/>
      <c r="AB54" s="90"/>
    </row>
    <row r="55" ht="16.5" spans="1:28">
      <c r="A55" s="18">
        <v>43</v>
      </c>
      <c r="B55" s="19"/>
      <c r="C55" s="24" t="s">
        <v>100</v>
      </c>
      <c r="D55" s="20" t="s">
        <v>101</v>
      </c>
      <c r="E55" s="24"/>
      <c r="F55" s="25" t="s">
        <v>226</v>
      </c>
      <c r="G55" s="20" t="s">
        <v>40</v>
      </c>
      <c r="H55" s="20">
        <v>1</v>
      </c>
      <c r="I55" s="52">
        <v>43313</v>
      </c>
      <c r="J55" s="52">
        <v>43313</v>
      </c>
      <c r="K55" s="53"/>
      <c r="L55" s="54"/>
      <c r="M55" s="18"/>
      <c r="N55" s="19"/>
      <c r="O55" s="55">
        <v>420</v>
      </c>
      <c r="P55" s="53"/>
      <c r="Q55" s="72"/>
      <c r="R55" s="73"/>
      <c r="T55" s="74"/>
      <c r="U55" s="74"/>
      <c r="V55" s="75"/>
      <c r="W55" s="75"/>
      <c r="Y55" s="89"/>
      <c r="Z55" s="90"/>
      <c r="AA55" s="89"/>
      <c r="AB55" s="90"/>
    </row>
    <row r="56" ht="16.5" spans="1:28">
      <c r="A56" s="18">
        <v>44</v>
      </c>
      <c r="B56" s="19"/>
      <c r="C56" s="24" t="s">
        <v>102</v>
      </c>
      <c r="D56" s="20"/>
      <c r="E56" s="24" t="s">
        <v>254</v>
      </c>
      <c r="F56" s="25" t="s">
        <v>256</v>
      </c>
      <c r="G56" s="20" t="s">
        <v>103</v>
      </c>
      <c r="H56" s="20">
        <v>1</v>
      </c>
      <c r="I56" s="52">
        <v>43313</v>
      </c>
      <c r="J56" s="52">
        <v>43313</v>
      </c>
      <c r="K56" s="53"/>
      <c r="L56" s="54"/>
      <c r="M56" s="18"/>
      <c r="N56" s="19"/>
      <c r="O56" s="55">
        <v>4140</v>
      </c>
      <c r="P56" s="53"/>
      <c r="Q56" s="72"/>
      <c r="R56" s="73"/>
      <c r="T56" s="74"/>
      <c r="U56" s="74"/>
      <c r="V56" s="75"/>
      <c r="W56" s="75"/>
      <c r="Y56" s="89"/>
      <c r="Z56" s="90"/>
      <c r="AA56" s="89"/>
      <c r="AB56" s="90"/>
    </row>
    <row r="57" ht="16.5" spans="1:28">
      <c r="A57" s="18">
        <v>45</v>
      </c>
      <c r="B57" s="19"/>
      <c r="C57" s="24" t="s">
        <v>102</v>
      </c>
      <c r="D57" s="20"/>
      <c r="E57" s="24" t="s">
        <v>254</v>
      </c>
      <c r="F57" s="25" t="s">
        <v>256</v>
      </c>
      <c r="G57" s="20" t="s">
        <v>103</v>
      </c>
      <c r="H57" s="20">
        <v>1</v>
      </c>
      <c r="I57" s="52">
        <v>43313</v>
      </c>
      <c r="J57" s="52">
        <v>43313</v>
      </c>
      <c r="K57" s="53"/>
      <c r="L57" s="54"/>
      <c r="M57" s="18"/>
      <c r="N57" s="19"/>
      <c r="O57" s="55">
        <v>2560</v>
      </c>
      <c r="P57" s="53"/>
      <c r="Q57" s="72"/>
      <c r="R57" s="73"/>
      <c r="T57" s="74"/>
      <c r="U57" s="74"/>
      <c r="V57" s="75"/>
      <c r="W57" s="75"/>
      <c r="Y57" s="89"/>
      <c r="Z57" s="90"/>
      <c r="AA57" s="89"/>
      <c r="AB57" s="90"/>
    </row>
    <row r="58" ht="16.5" spans="1:28">
      <c r="A58" s="18">
        <v>46</v>
      </c>
      <c r="B58" s="19"/>
      <c r="C58" s="24" t="s">
        <v>104</v>
      </c>
      <c r="D58" s="20" t="s">
        <v>105</v>
      </c>
      <c r="E58" s="24" t="s">
        <v>254</v>
      </c>
      <c r="F58" s="25" t="s">
        <v>257</v>
      </c>
      <c r="G58" s="20" t="s">
        <v>40</v>
      </c>
      <c r="H58" s="20">
        <v>9</v>
      </c>
      <c r="I58" s="52">
        <v>43313</v>
      </c>
      <c r="J58" s="52">
        <v>43313</v>
      </c>
      <c r="K58" s="53"/>
      <c r="L58" s="54"/>
      <c r="M58" s="18"/>
      <c r="N58" s="19"/>
      <c r="O58" s="55">
        <v>140</v>
      </c>
      <c r="P58" s="53"/>
      <c r="Q58" s="72"/>
      <c r="R58" s="73"/>
      <c r="T58" s="74"/>
      <c r="U58" s="74"/>
      <c r="V58" s="75"/>
      <c r="W58" s="75"/>
      <c r="Y58" s="89"/>
      <c r="Z58" s="90"/>
      <c r="AA58" s="89"/>
      <c r="AB58" s="90"/>
    </row>
    <row r="59" s="3" customFormat="1" ht="16.5" spans="1:28">
      <c r="A59" s="27">
        <v>47</v>
      </c>
      <c r="B59" s="28"/>
      <c r="C59" s="29" t="s">
        <v>258</v>
      </c>
      <c r="D59" s="30" t="s">
        <v>259</v>
      </c>
      <c r="E59" s="31" t="s">
        <v>260</v>
      </c>
      <c r="F59" s="32" t="s">
        <v>261</v>
      </c>
      <c r="G59" s="30" t="s">
        <v>48</v>
      </c>
      <c r="H59" s="30">
        <v>30</v>
      </c>
      <c r="I59" s="57">
        <v>43313</v>
      </c>
      <c r="J59" s="57">
        <v>43313</v>
      </c>
      <c r="K59" s="58"/>
      <c r="L59" s="59"/>
      <c r="M59" s="27"/>
      <c r="N59" s="28"/>
      <c r="O59" s="60"/>
      <c r="P59" s="58"/>
      <c r="Q59" s="78"/>
      <c r="R59" s="76" t="s">
        <v>252</v>
      </c>
      <c r="S59" s="79">
        <f>0.7*30</f>
        <v>21</v>
      </c>
      <c r="T59" s="79">
        <f>S59*2</f>
        <v>42</v>
      </c>
      <c r="V59" s="80"/>
      <c r="W59" s="80"/>
      <c r="Y59" s="91"/>
      <c r="Z59" s="92"/>
      <c r="AA59" s="91"/>
      <c r="AB59" s="92"/>
    </row>
    <row r="60" s="3" customFormat="1" ht="16.5" spans="1:28">
      <c r="A60" s="27">
        <v>48</v>
      </c>
      <c r="B60" s="28"/>
      <c r="C60" s="29" t="s">
        <v>262</v>
      </c>
      <c r="D60" s="30" t="s">
        <v>145</v>
      </c>
      <c r="E60" s="29" t="s">
        <v>263</v>
      </c>
      <c r="F60" s="32" t="s">
        <v>264</v>
      </c>
      <c r="G60" s="30" t="s">
        <v>48</v>
      </c>
      <c r="H60" s="30">
        <v>360</v>
      </c>
      <c r="I60" s="57">
        <v>43313</v>
      </c>
      <c r="J60" s="57">
        <v>43313</v>
      </c>
      <c r="K60" s="58"/>
      <c r="L60" s="59"/>
      <c r="M60" s="27"/>
      <c r="N60" s="28"/>
      <c r="O60" s="60"/>
      <c r="P60" s="58"/>
      <c r="Q60" s="78"/>
      <c r="R60" s="76" t="s">
        <v>252</v>
      </c>
      <c r="S60" s="79">
        <f>9.91*0.5*H60</f>
        <v>1783.8</v>
      </c>
      <c r="T60" s="79">
        <f>S60*2</f>
        <v>3567.6</v>
      </c>
      <c r="V60" s="80"/>
      <c r="W60" s="80"/>
      <c r="Y60" s="91"/>
      <c r="Z60" s="92"/>
      <c r="AA60" s="91"/>
      <c r="AB60" s="92"/>
    </row>
    <row r="61" s="3" customFormat="1" ht="16.5" spans="1:28">
      <c r="A61" s="27">
        <v>49</v>
      </c>
      <c r="B61" s="28"/>
      <c r="C61" s="29" t="s">
        <v>265</v>
      </c>
      <c r="D61" s="30" t="s">
        <v>266</v>
      </c>
      <c r="E61" s="29" t="s">
        <v>263</v>
      </c>
      <c r="F61" s="32"/>
      <c r="G61" s="30" t="s">
        <v>19</v>
      </c>
      <c r="H61" s="30">
        <v>1</v>
      </c>
      <c r="I61" s="57">
        <v>43313</v>
      </c>
      <c r="J61" s="57">
        <v>43313</v>
      </c>
      <c r="K61" s="58"/>
      <c r="L61" s="59"/>
      <c r="M61" s="27"/>
      <c r="N61" s="28"/>
      <c r="O61" s="60"/>
      <c r="P61" s="58"/>
      <c r="Q61" s="78"/>
      <c r="R61" s="76" t="s">
        <v>252</v>
      </c>
      <c r="S61" s="79">
        <f>50000*0.35*0.5*0.5</f>
        <v>4375</v>
      </c>
      <c r="T61" s="81">
        <f t="shared" ref="T61:T65" si="0">S61</f>
        <v>4375</v>
      </c>
      <c r="V61" s="80"/>
      <c r="W61" s="80"/>
      <c r="Y61" s="91"/>
      <c r="Z61" s="92"/>
      <c r="AA61" s="91"/>
      <c r="AB61" s="92"/>
    </row>
    <row r="62" s="3" customFormat="1" ht="16.5" spans="1:28">
      <c r="A62" s="27">
        <v>50</v>
      </c>
      <c r="B62" s="28"/>
      <c r="C62" s="29" t="s">
        <v>267</v>
      </c>
      <c r="D62" s="30" t="s">
        <v>266</v>
      </c>
      <c r="E62" s="29" t="s">
        <v>263</v>
      </c>
      <c r="F62" s="32"/>
      <c r="G62" s="30" t="s">
        <v>19</v>
      </c>
      <c r="H62" s="30">
        <v>1</v>
      </c>
      <c r="I62" s="57">
        <v>43313</v>
      </c>
      <c r="J62" s="57">
        <v>43313</v>
      </c>
      <c r="K62" s="58"/>
      <c r="L62" s="59"/>
      <c r="M62" s="27"/>
      <c r="N62" s="28"/>
      <c r="O62" s="60">
        <v>0</v>
      </c>
      <c r="P62" s="58"/>
      <c r="Q62" s="78"/>
      <c r="R62" s="76" t="s">
        <v>252</v>
      </c>
      <c r="S62" s="79">
        <v>0</v>
      </c>
      <c r="T62" s="81">
        <f t="shared" si="0"/>
        <v>0</v>
      </c>
      <c r="V62" s="80"/>
      <c r="W62" s="80"/>
      <c r="Y62" s="91"/>
      <c r="Z62" s="92"/>
      <c r="AA62" s="91"/>
      <c r="AB62" s="92"/>
    </row>
    <row r="63" s="3" customFormat="1" ht="16.5" spans="1:28">
      <c r="A63" s="27">
        <v>51</v>
      </c>
      <c r="B63" s="28"/>
      <c r="C63" s="29" t="s">
        <v>147</v>
      </c>
      <c r="D63" s="30"/>
      <c r="E63" s="29" t="s">
        <v>263</v>
      </c>
      <c r="F63" s="32"/>
      <c r="G63" s="30" t="s">
        <v>16</v>
      </c>
      <c r="H63" s="30">
        <v>1</v>
      </c>
      <c r="I63" s="57">
        <v>43313</v>
      </c>
      <c r="J63" s="57">
        <v>43313</v>
      </c>
      <c r="K63" s="58"/>
      <c r="L63" s="59"/>
      <c r="M63" s="27"/>
      <c r="N63" s="28"/>
      <c r="O63" s="60">
        <v>0</v>
      </c>
      <c r="P63" s="58"/>
      <c r="Q63" s="78"/>
      <c r="R63" s="76" t="s">
        <v>252</v>
      </c>
      <c r="S63" s="79">
        <v>0</v>
      </c>
      <c r="T63" s="81">
        <f t="shared" si="0"/>
        <v>0</v>
      </c>
      <c r="V63" s="80"/>
      <c r="W63" s="80"/>
      <c r="Y63" s="91"/>
      <c r="Z63" s="92"/>
      <c r="AA63" s="91"/>
      <c r="AB63" s="92"/>
    </row>
    <row r="64" s="3" customFormat="1" ht="16.5" spans="1:28">
      <c r="A64" s="27">
        <v>52</v>
      </c>
      <c r="B64" s="28"/>
      <c r="C64" s="29" t="s">
        <v>151</v>
      </c>
      <c r="D64" s="30" t="s">
        <v>268</v>
      </c>
      <c r="E64" s="29" t="s">
        <v>263</v>
      </c>
      <c r="F64" s="32" t="s">
        <v>257</v>
      </c>
      <c r="G64" s="30" t="s">
        <v>48</v>
      </c>
      <c r="H64" s="30">
        <v>92</v>
      </c>
      <c r="I64" s="57">
        <v>43313</v>
      </c>
      <c r="J64" s="57">
        <v>43313</v>
      </c>
      <c r="K64" s="58"/>
      <c r="L64" s="59"/>
      <c r="M64" s="27"/>
      <c r="N64" s="28"/>
      <c r="O64" s="60">
        <v>0</v>
      </c>
      <c r="P64" s="58"/>
      <c r="Q64" s="78"/>
      <c r="R64" s="76" t="s">
        <v>252</v>
      </c>
      <c r="S64" s="79">
        <f>57.36*0.5*0.5*H64</f>
        <v>1319.28</v>
      </c>
      <c r="T64" s="81">
        <f t="shared" si="0"/>
        <v>1319.28</v>
      </c>
      <c r="V64" s="80"/>
      <c r="W64" s="80"/>
      <c r="Y64" s="91"/>
      <c r="Z64" s="92"/>
      <c r="AA64" s="91"/>
      <c r="AB64" s="92"/>
    </row>
    <row r="65" s="3" customFormat="1" ht="16.5" spans="1:28">
      <c r="A65" s="27">
        <v>53</v>
      </c>
      <c r="B65" s="28"/>
      <c r="C65" s="29" t="s">
        <v>269</v>
      </c>
      <c r="D65" s="30" t="s">
        <v>270</v>
      </c>
      <c r="E65" s="29" t="s">
        <v>263</v>
      </c>
      <c r="F65" s="32" t="s">
        <v>271</v>
      </c>
      <c r="G65" s="30" t="s">
        <v>48</v>
      </c>
      <c r="H65" s="30">
        <v>28</v>
      </c>
      <c r="I65" s="57">
        <v>43313</v>
      </c>
      <c r="J65" s="57">
        <v>43313</v>
      </c>
      <c r="K65" s="58"/>
      <c r="L65" s="59"/>
      <c r="M65" s="27"/>
      <c r="N65" s="28"/>
      <c r="O65" s="60">
        <v>0</v>
      </c>
      <c r="P65" s="58"/>
      <c r="Q65" s="78"/>
      <c r="R65" s="76" t="s">
        <v>252</v>
      </c>
      <c r="S65" s="81">
        <v>0</v>
      </c>
      <c r="T65" s="81">
        <f t="shared" si="0"/>
        <v>0</v>
      </c>
      <c r="V65" s="80"/>
      <c r="W65" s="80"/>
      <c r="Y65" s="91"/>
      <c r="Z65" s="92"/>
      <c r="AA65" s="91"/>
      <c r="AB65" s="92"/>
    </row>
    <row r="66" ht="16.5" spans="1:28">
      <c r="A66" s="18">
        <v>54</v>
      </c>
      <c r="B66" s="19"/>
      <c r="C66" s="24" t="s">
        <v>106</v>
      </c>
      <c r="D66" s="20" t="s">
        <v>107</v>
      </c>
      <c r="E66" s="24" t="s">
        <v>254</v>
      </c>
      <c r="F66" s="25" t="s">
        <v>272</v>
      </c>
      <c r="G66" s="20" t="s">
        <v>40</v>
      </c>
      <c r="H66" s="20">
        <v>1</v>
      </c>
      <c r="I66" s="52">
        <v>43313</v>
      </c>
      <c r="J66" s="52">
        <v>43313</v>
      </c>
      <c r="K66" s="53"/>
      <c r="L66" s="54"/>
      <c r="M66" s="18"/>
      <c r="N66" s="19"/>
      <c r="O66" s="55">
        <v>2170</v>
      </c>
      <c r="P66" s="53"/>
      <c r="Q66" s="72"/>
      <c r="R66" s="73"/>
      <c r="T66" s="74"/>
      <c r="U66" s="74"/>
      <c r="V66" s="75"/>
      <c r="W66" s="75"/>
      <c r="Y66" s="89"/>
      <c r="Z66" s="90"/>
      <c r="AA66" s="89"/>
      <c r="AB66" s="90"/>
    </row>
    <row r="67" ht="16.5" spans="1:28">
      <c r="A67" s="18">
        <v>55</v>
      </c>
      <c r="B67" s="19"/>
      <c r="C67" s="24" t="s">
        <v>108</v>
      </c>
      <c r="D67" s="20" t="s">
        <v>109</v>
      </c>
      <c r="E67" s="24"/>
      <c r="F67" s="25"/>
      <c r="G67" s="20" t="s">
        <v>40</v>
      </c>
      <c r="H67" s="20">
        <v>1</v>
      </c>
      <c r="I67" s="52">
        <v>43313</v>
      </c>
      <c r="J67" s="52">
        <v>43313</v>
      </c>
      <c r="K67" s="53"/>
      <c r="L67" s="54"/>
      <c r="M67" s="18"/>
      <c r="N67" s="19"/>
      <c r="O67" s="55">
        <v>50</v>
      </c>
      <c r="P67" s="53"/>
      <c r="Q67" s="72"/>
      <c r="R67" s="73"/>
      <c r="T67" s="74"/>
      <c r="U67" s="74"/>
      <c r="V67" s="75"/>
      <c r="W67" s="75"/>
      <c r="Y67" s="89"/>
      <c r="Z67" s="90"/>
      <c r="AA67" s="89"/>
      <c r="AB67" s="90"/>
    </row>
    <row r="68" s="2" customFormat="1" ht="16.5" spans="1:28">
      <c r="A68" s="18">
        <v>56</v>
      </c>
      <c r="B68" s="19"/>
      <c r="C68" s="24" t="s">
        <v>110</v>
      </c>
      <c r="D68" s="20"/>
      <c r="E68" s="24" t="s">
        <v>273</v>
      </c>
      <c r="F68" s="25"/>
      <c r="G68" s="20" t="s">
        <v>40</v>
      </c>
      <c r="H68" s="20">
        <v>1</v>
      </c>
      <c r="I68" s="52">
        <v>43313</v>
      </c>
      <c r="J68" s="52">
        <v>43313</v>
      </c>
      <c r="K68" s="53"/>
      <c r="L68" s="54"/>
      <c r="M68" s="18"/>
      <c r="N68" s="19"/>
      <c r="O68" s="55">
        <v>400</v>
      </c>
      <c r="P68" s="53"/>
      <c r="Q68" s="72"/>
      <c r="R68" s="73"/>
      <c r="T68" s="74"/>
      <c r="U68" s="74"/>
      <c r="V68" s="75"/>
      <c r="W68" s="75"/>
      <c r="Y68" s="89"/>
      <c r="Z68" s="90"/>
      <c r="AA68" s="89"/>
      <c r="AB68" s="90"/>
    </row>
    <row r="69" ht="16.5" spans="1:28">
      <c r="A69" s="18">
        <v>57</v>
      </c>
      <c r="B69" s="19"/>
      <c r="C69" s="24" t="s">
        <v>111</v>
      </c>
      <c r="D69" s="20" t="s">
        <v>112</v>
      </c>
      <c r="E69" s="24"/>
      <c r="F69" s="25"/>
      <c r="G69" s="20" t="s">
        <v>40</v>
      </c>
      <c r="H69" s="20">
        <v>1</v>
      </c>
      <c r="I69" s="52">
        <v>43313</v>
      </c>
      <c r="J69" s="52">
        <v>43313</v>
      </c>
      <c r="K69" s="53"/>
      <c r="L69" s="54"/>
      <c r="M69" s="18"/>
      <c r="N69" s="19"/>
      <c r="O69" s="55">
        <v>25</v>
      </c>
      <c r="P69" s="53"/>
      <c r="Q69" s="72"/>
      <c r="R69" s="73"/>
      <c r="T69" s="74"/>
      <c r="U69" s="74"/>
      <c r="V69" s="75"/>
      <c r="W69" s="75"/>
      <c r="Y69" s="89"/>
      <c r="Z69" s="90"/>
      <c r="AA69" s="89"/>
      <c r="AB69" s="90"/>
    </row>
    <row r="70" ht="16.5" spans="1:28">
      <c r="A70" s="93" t="s">
        <v>274</v>
      </c>
      <c r="B70" s="19"/>
      <c r="C70" s="24"/>
      <c r="D70" s="20"/>
      <c r="E70" s="24"/>
      <c r="F70" s="25"/>
      <c r="G70" s="20"/>
      <c r="H70" s="20"/>
      <c r="I70" s="52"/>
      <c r="J70" s="52"/>
      <c r="K70" s="94">
        <v>9868768.81</v>
      </c>
      <c r="L70" s="50">
        <v>9868768.81</v>
      </c>
      <c r="M70" s="18"/>
      <c r="N70" s="19"/>
      <c r="O70" s="55">
        <v>0</v>
      </c>
      <c r="P70" s="53"/>
      <c r="Q70" s="72"/>
      <c r="R70" s="73"/>
      <c r="T70" s="74"/>
      <c r="U70" s="74"/>
      <c r="V70" s="75"/>
      <c r="W70" s="75"/>
      <c r="Y70" s="89"/>
      <c r="Z70" s="90"/>
      <c r="AA70" s="89"/>
      <c r="AB70" s="90"/>
    </row>
    <row r="71" ht="25.5" spans="1:28">
      <c r="A71" s="18">
        <v>58</v>
      </c>
      <c r="B71" s="19"/>
      <c r="C71" s="24" t="s">
        <v>113</v>
      </c>
      <c r="D71" s="20" t="s">
        <v>114</v>
      </c>
      <c r="E71" s="24" t="s">
        <v>275</v>
      </c>
      <c r="F71" s="25" t="s">
        <v>276</v>
      </c>
      <c r="G71" s="20" t="s">
        <v>16</v>
      </c>
      <c r="H71" s="20">
        <v>1</v>
      </c>
      <c r="I71" s="52">
        <v>43313</v>
      </c>
      <c r="J71" s="52">
        <v>43313</v>
      </c>
      <c r="K71" s="95">
        <v>831644.25</v>
      </c>
      <c r="L71" s="95">
        <v>831644.25</v>
      </c>
      <c r="M71" s="18"/>
      <c r="N71" s="19"/>
      <c r="O71" s="96">
        <v>124800</v>
      </c>
      <c r="P71" s="53"/>
      <c r="Q71" s="72"/>
      <c r="R71" s="73"/>
      <c r="T71" s="74"/>
      <c r="U71" s="74"/>
      <c r="V71" s="75"/>
      <c r="W71" s="75"/>
      <c r="Y71" s="89"/>
      <c r="Z71" s="90"/>
      <c r="AA71" s="89"/>
      <c r="AB71" s="90"/>
    </row>
    <row r="72" ht="16.5" spans="1:28">
      <c r="A72" s="18">
        <v>59</v>
      </c>
      <c r="B72" s="19"/>
      <c r="C72" s="24" t="s">
        <v>115</v>
      </c>
      <c r="D72" s="20" t="s">
        <v>116</v>
      </c>
      <c r="E72" s="24" t="s">
        <v>227</v>
      </c>
      <c r="F72" s="25" t="s">
        <v>226</v>
      </c>
      <c r="G72" s="20" t="s">
        <v>16</v>
      </c>
      <c r="H72" s="20">
        <v>2</v>
      </c>
      <c r="I72" s="52">
        <v>43313</v>
      </c>
      <c r="J72" s="52">
        <v>43313</v>
      </c>
      <c r="K72" s="95">
        <v>39692.11</v>
      </c>
      <c r="L72" s="95">
        <v>39692.11</v>
      </c>
      <c r="M72" s="18"/>
      <c r="N72" s="19"/>
      <c r="O72" s="55">
        <v>4180</v>
      </c>
      <c r="P72" s="53"/>
      <c r="Q72" s="72"/>
      <c r="R72" s="73"/>
      <c r="T72" s="74"/>
      <c r="U72" s="74"/>
      <c r="V72" s="75"/>
      <c r="W72" s="75"/>
      <c r="Y72" s="89"/>
      <c r="Z72" s="90"/>
      <c r="AA72" s="89"/>
      <c r="AB72" s="90"/>
    </row>
    <row r="73" ht="38.25" spans="1:28">
      <c r="A73" s="18">
        <v>60</v>
      </c>
      <c r="B73" s="19"/>
      <c r="C73" s="24" t="s">
        <v>17</v>
      </c>
      <c r="D73" s="20" t="s">
        <v>117</v>
      </c>
      <c r="E73" s="24" t="s">
        <v>228</v>
      </c>
      <c r="F73" s="25" t="s">
        <v>235</v>
      </c>
      <c r="G73" s="20" t="s">
        <v>19</v>
      </c>
      <c r="H73" s="20">
        <v>6</v>
      </c>
      <c r="I73" s="52">
        <v>43313</v>
      </c>
      <c r="J73" s="52">
        <v>43313</v>
      </c>
      <c r="K73" s="53">
        <v>75641.82</v>
      </c>
      <c r="L73" s="54">
        <v>75641.82</v>
      </c>
      <c r="M73" s="18"/>
      <c r="N73" s="19"/>
      <c r="O73" s="55">
        <v>13500</v>
      </c>
      <c r="P73" s="53"/>
      <c r="Q73" s="72"/>
      <c r="R73" s="73"/>
      <c r="T73" s="74"/>
      <c r="U73" s="74"/>
      <c r="V73" s="75"/>
      <c r="W73" s="75"/>
      <c r="Y73" s="89"/>
      <c r="Z73" s="90"/>
      <c r="AA73" s="89"/>
      <c r="AB73" s="90"/>
    </row>
    <row r="74" ht="24" spans="1:28">
      <c r="A74" s="18">
        <v>61</v>
      </c>
      <c r="B74" s="19"/>
      <c r="C74" s="24" t="s">
        <v>20</v>
      </c>
      <c r="D74" s="20" t="s">
        <v>21</v>
      </c>
      <c r="E74" s="24" t="s">
        <v>225</v>
      </c>
      <c r="F74" s="25" t="s">
        <v>230</v>
      </c>
      <c r="G74" s="20" t="s">
        <v>16</v>
      </c>
      <c r="H74" s="20">
        <v>6</v>
      </c>
      <c r="I74" s="52">
        <v>43313</v>
      </c>
      <c r="J74" s="52">
        <v>43313</v>
      </c>
      <c r="K74" s="53">
        <v>6520.85</v>
      </c>
      <c r="L74" s="54">
        <v>6520.85</v>
      </c>
      <c r="M74" s="18"/>
      <c r="N74" s="19"/>
      <c r="O74" s="55">
        <v>1010</v>
      </c>
      <c r="P74" s="53"/>
      <c r="Q74" s="72"/>
      <c r="R74" s="73"/>
      <c r="T74" s="74"/>
      <c r="U74" s="74"/>
      <c r="V74" s="75"/>
      <c r="W74" s="75"/>
      <c r="Y74" s="89"/>
      <c r="Z74" s="90"/>
      <c r="AA74" s="89"/>
      <c r="AB74" s="90"/>
    </row>
    <row r="75" ht="25.5" spans="1:28">
      <c r="A75" s="18">
        <v>62</v>
      </c>
      <c r="B75" s="19"/>
      <c r="C75" s="24" t="s">
        <v>22</v>
      </c>
      <c r="D75" s="20" t="s">
        <v>23</v>
      </c>
      <c r="E75" s="24" t="s">
        <v>231</v>
      </c>
      <c r="F75" s="25" t="s">
        <v>226</v>
      </c>
      <c r="G75" s="20" t="s">
        <v>16</v>
      </c>
      <c r="H75" s="20">
        <v>10</v>
      </c>
      <c r="I75" s="52">
        <v>43313</v>
      </c>
      <c r="J75" s="52">
        <v>43313</v>
      </c>
      <c r="K75" s="53">
        <v>123187.3</v>
      </c>
      <c r="L75" s="54">
        <v>123187.3</v>
      </c>
      <c r="M75" s="18"/>
      <c r="N75" s="19"/>
      <c r="O75" s="55">
        <v>25500</v>
      </c>
      <c r="P75" s="53"/>
      <c r="Q75" s="72"/>
      <c r="R75" s="73"/>
      <c r="T75" s="74"/>
      <c r="U75" s="74"/>
      <c r="V75" s="75"/>
      <c r="W75" s="75"/>
      <c r="Y75" s="89"/>
      <c r="Z75" s="90"/>
      <c r="AA75" s="89"/>
      <c r="AB75" s="90"/>
    </row>
    <row r="76" ht="25.5" spans="1:28">
      <c r="A76" s="18">
        <v>63</v>
      </c>
      <c r="B76" s="19"/>
      <c r="C76" s="24" t="s">
        <v>24</v>
      </c>
      <c r="D76" s="20" t="s">
        <v>25</v>
      </c>
      <c r="E76" s="24" t="s">
        <v>232</v>
      </c>
      <c r="F76" s="25"/>
      <c r="G76" s="20" t="s">
        <v>16</v>
      </c>
      <c r="H76" s="20">
        <v>1</v>
      </c>
      <c r="I76" s="52">
        <v>43313</v>
      </c>
      <c r="J76" s="52">
        <v>43313</v>
      </c>
      <c r="K76" s="53">
        <v>3416.36</v>
      </c>
      <c r="L76" s="54">
        <v>3416.36</v>
      </c>
      <c r="M76" s="18"/>
      <c r="N76" s="19"/>
      <c r="O76" s="55">
        <v>0</v>
      </c>
      <c r="P76" s="53"/>
      <c r="Q76" s="72"/>
      <c r="R76" s="73" t="s">
        <v>118</v>
      </c>
      <c r="T76" s="74"/>
      <c r="U76" s="74"/>
      <c r="V76" s="75"/>
      <c r="W76" s="75"/>
      <c r="Y76" s="89"/>
      <c r="Z76" s="90"/>
      <c r="AA76" s="89"/>
      <c r="AB76" s="90"/>
    </row>
    <row r="77" ht="24.75" spans="1:28">
      <c r="A77" s="18">
        <v>64</v>
      </c>
      <c r="B77" s="19"/>
      <c r="C77" s="24" t="s">
        <v>27</v>
      </c>
      <c r="D77" s="20" t="s">
        <v>28</v>
      </c>
      <c r="E77" s="24" t="s">
        <v>232</v>
      </c>
      <c r="F77" s="25" t="s">
        <v>233</v>
      </c>
      <c r="G77" s="20" t="s">
        <v>16</v>
      </c>
      <c r="H77" s="20">
        <v>1</v>
      </c>
      <c r="I77" s="52">
        <v>43313</v>
      </c>
      <c r="J77" s="52">
        <v>43313</v>
      </c>
      <c r="K77" s="53">
        <v>1653.84</v>
      </c>
      <c r="L77" s="54">
        <v>1653.84</v>
      </c>
      <c r="M77" s="18"/>
      <c r="N77" s="19"/>
      <c r="O77" s="55">
        <v>0</v>
      </c>
      <c r="P77" s="53"/>
      <c r="Q77" s="72"/>
      <c r="R77" s="73" t="s">
        <v>118</v>
      </c>
      <c r="T77" s="74"/>
      <c r="U77" s="74"/>
      <c r="V77" s="75"/>
      <c r="W77" s="75"/>
      <c r="Y77" s="89"/>
      <c r="Z77" s="90"/>
      <c r="AA77" s="89"/>
      <c r="AB77" s="90"/>
    </row>
    <row r="78" ht="16.5" spans="1:28">
      <c r="A78" s="18">
        <v>65</v>
      </c>
      <c r="B78" s="19"/>
      <c r="C78" s="24" t="s">
        <v>29</v>
      </c>
      <c r="D78" s="20" t="s">
        <v>30</v>
      </c>
      <c r="E78" s="24" t="s">
        <v>232</v>
      </c>
      <c r="F78" s="25" t="s">
        <v>233</v>
      </c>
      <c r="G78" s="20" t="s">
        <v>16</v>
      </c>
      <c r="H78" s="20">
        <v>4</v>
      </c>
      <c r="I78" s="52">
        <v>43313</v>
      </c>
      <c r="J78" s="52">
        <v>43313</v>
      </c>
      <c r="K78" s="53">
        <v>907.25</v>
      </c>
      <c r="L78" s="54">
        <v>907.25</v>
      </c>
      <c r="M78" s="18"/>
      <c r="N78" s="19"/>
      <c r="O78" s="55">
        <v>0</v>
      </c>
      <c r="P78" s="53"/>
      <c r="Q78" s="72"/>
      <c r="R78" s="73" t="s">
        <v>118</v>
      </c>
      <c r="T78" s="74"/>
      <c r="U78" s="74"/>
      <c r="V78" s="75"/>
      <c r="W78" s="75"/>
      <c r="Y78" s="89"/>
      <c r="Z78" s="90"/>
      <c r="AA78" s="89"/>
      <c r="AB78" s="90"/>
    </row>
    <row r="79" ht="24" spans="1:28">
      <c r="A79" s="18">
        <v>66</v>
      </c>
      <c r="B79" s="19"/>
      <c r="C79" s="24" t="s">
        <v>119</v>
      </c>
      <c r="D79" s="20" t="s">
        <v>120</v>
      </c>
      <c r="E79" s="24" t="s">
        <v>225</v>
      </c>
      <c r="F79" s="25" t="s">
        <v>233</v>
      </c>
      <c r="G79" s="20" t="s">
        <v>16</v>
      </c>
      <c r="H79" s="20">
        <v>3</v>
      </c>
      <c r="I79" s="52">
        <v>43313</v>
      </c>
      <c r="J79" s="52">
        <v>43313</v>
      </c>
      <c r="K79" s="53">
        <v>4536241.36</v>
      </c>
      <c r="L79" s="54">
        <v>4536241.36</v>
      </c>
      <c r="M79" s="18"/>
      <c r="N79" s="19"/>
      <c r="O79" s="55">
        <v>292430</v>
      </c>
      <c r="P79" s="53"/>
      <c r="Q79" s="72"/>
      <c r="R79" s="73"/>
      <c r="T79" s="74"/>
      <c r="U79" s="74"/>
      <c r="V79" s="75"/>
      <c r="W79" s="75"/>
      <c r="Y79" s="89"/>
      <c r="Z79" s="90"/>
      <c r="AA79" s="89"/>
      <c r="AB79" s="90"/>
    </row>
    <row r="80" ht="24" spans="1:28">
      <c r="A80" s="18">
        <v>67</v>
      </c>
      <c r="B80" s="19"/>
      <c r="C80" s="24" t="s">
        <v>33</v>
      </c>
      <c r="D80" s="20" t="s">
        <v>121</v>
      </c>
      <c r="E80" s="24" t="s">
        <v>225</v>
      </c>
      <c r="F80" s="25" t="s">
        <v>234</v>
      </c>
      <c r="G80" s="20" t="s">
        <v>16</v>
      </c>
      <c r="H80" s="20">
        <v>1</v>
      </c>
      <c r="I80" s="52">
        <v>43313</v>
      </c>
      <c r="J80" s="52">
        <v>43313</v>
      </c>
      <c r="K80" s="53">
        <v>73713.92</v>
      </c>
      <c r="L80" s="54">
        <v>73713.92</v>
      </c>
      <c r="M80" s="18"/>
      <c r="N80" s="19"/>
      <c r="O80" s="55">
        <v>0</v>
      </c>
      <c r="P80" s="53"/>
      <c r="Q80" s="72"/>
      <c r="R80" s="73" t="s">
        <v>122</v>
      </c>
      <c r="T80" s="74"/>
      <c r="U80" s="74"/>
      <c r="V80" s="75"/>
      <c r="W80" s="75"/>
      <c r="Y80" s="89"/>
      <c r="Z80" s="90"/>
      <c r="AA80" s="89"/>
      <c r="AB80" s="90"/>
    </row>
    <row r="81" ht="25.5" spans="1:28">
      <c r="A81" s="18">
        <v>68</v>
      </c>
      <c r="B81" s="19"/>
      <c r="C81" s="24" t="s">
        <v>36</v>
      </c>
      <c r="D81" s="20" t="s">
        <v>37</v>
      </c>
      <c r="E81" s="24" t="s">
        <v>232</v>
      </c>
      <c r="F81" s="25" t="s">
        <v>233</v>
      </c>
      <c r="G81" s="20" t="s">
        <v>16</v>
      </c>
      <c r="H81" s="20">
        <v>3</v>
      </c>
      <c r="I81" s="52">
        <v>43313</v>
      </c>
      <c r="J81" s="52">
        <v>43313</v>
      </c>
      <c r="K81" s="53">
        <v>6048.32</v>
      </c>
      <c r="L81" s="54">
        <v>6048.32</v>
      </c>
      <c r="M81" s="18"/>
      <c r="N81" s="19"/>
      <c r="O81" s="55">
        <v>0</v>
      </c>
      <c r="P81" s="53"/>
      <c r="Q81" s="72"/>
      <c r="R81" s="73" t="s">
        <v>122</v>
      </c>
      <c r="T81" s="74"/>
      <c r="U81" s="74"/>
      <c r="V81" s="75"/>
      <c r="W81" s="75"/>
      <c r="Y81" s="89"/>
      <c r="Z81" s="90"/>
      <c r="AA81" s="89"/>
      <c r="AB81" s="90"/>
    </row>
    <row r="82" ht="16.5" spans="1:28">
      <c r="A82" s="18">
        <v>69</v>
      </c>
      <c r="B82" s="19"/>
      <c r="C82" s="24" t="s">
        <v>38</v>
      </c>
      <c r="D82" s="20" t="s">
        <v>39</v>
      </c>
      <c r="E82" s="24" t="s">
        <v>232</v>
      </c>
      <c r="F82" s="25" t="s">
        <v>235</v>
      </c>
      <c r="G82" s="20" t="s">
        <v>40</v>
      </c>
      <c r="H82" s="20">
        <v>36</v>
      </c>
      <c r="I82" s="52">
        <v>43313</v>
      </c>
      <c r="J82" s="52">
        <v>43313</v>
      </c>
      <c r="K82" s="53">
        <v>84935.45</v>
      </c>
      <c r="L82" s="54">
        <v>84935.45</v>
      </c>
      <c r="M82" s="18"/>
      <c r="N82" s="19"/>
      <c r="O82" s="55">
        <v>0</v>
      </c>
      <c r="P82" s="53"/>
      <c r="Q82" s="72"/>
      <c r="R82" s="73" t="s">
        <v>122</v>
      </c>
      <c r="T82" s="74"/>
      <c r="U82" s="74"/>
      <c r="V82" s="75"/>
      <c r="W82" s="75"/>
      <c r="Y82" s="89"/>
      <c r="Z82" s="90"/>
      <c r="AA82" s="89"/>
      <c r="AB82" s="90"/>
    </row>
    <row r="83" s="2" customFormat="1" ht="24" spans="1:28">
      <c r="A83" s="18">
        <v>70</v>
      </c>
      <c r="B83" s="19"/>
      <c r="C83" s="24" t="s">
        <v>41</v>
      </c>
      <c r="D83" s="20" t="s">
        <v>42</v>
      </c>
      <c r="E83" s="24" t="s">
        <v>225</v>
      </c>
      <c r="F83" s="25" t="s">
        <v>236</v>
      </c>
      <c r="G83" s="20" t="s">
        <v>43</v>
      </c>
      <c r="H83" s="20">
        <v>240</v>
      </c>
      <c r="I83" s="52">
        <v>43313</v>
      </c>
      <c r="J83" s="52">
        <v>43313</v>
      </c>
      <c r="K83" s="53">
        <v>137221.3</v>
      </c>
      <c r="L83" s="54">
        <v>137221.3</v>
      </c>
      <c r="M83" s="18"/>
      <c r="N83" s="19"/>
      <c r="O83" s="55">
        <v>0</v>
      </c>
      <c r="P83" s="53"/>
      <c r="Q83" s="72"/>
      <c r="R83" s="73" t="s">
        <v>122</v>
      </c>
      <c r="T83" s="74"/>
      <c r="U83" s="74"/>
      <c r="V83" s="75"/>
      <c r="W83" s="75"/>
      <c r="Y83" s="89"/>
      <c r="Z83" s="90"/>
      <c r="AA83" s="89"/>
      <c r="AB83" s="90"/>
    </row>
    <row r="84" s="2" customFormat="1" ht="16.5" spans="1:28">
      <c r="A84" s="18">
        <v>71</v>
      </c>
      <c r="B84" s="19"/>
      <c r="C84" s="24" t="s">
        <v>44</v>
      </c>
      <c r="D84" s="20" t="s">
        <v>45</v>
      </c>
      <c r="E84" s="24" t="s">
        <v>237</v>
      </c>
      <c r="F84" s="25" t="s">
        <v>233</v>
      </c>
      <c r="G84" s="20" t="s">
        <v>16</v>
      </c>
      <c r="H84" s="20">
        <v>3</v>
      </c>
      <c r="I84" s="52">
        <v>43313</v>
      </c>
      <c r="J84" s="52">
        <v>43313</v>
      </c>
      <c r="K84" s="53">
        <v>33171.26</v>
      </c>
      <c r="L84" s="54">
        <v>33171.26</v>
      </c>
      <c r="M84" s="18"/>
      <c r="N84" s="19"/>
      <c r="O84" s="55">
        <v>4830</v>
      </c>
      <c r="P84" s="53"/>
      <c r="Q84" s="72"/>
      <c r="R84" s="73"/>
      <c r="T84" s="74"/>
      <c r="U84" s="74"/>
      <c r="V84" s="75"/>
      <c r="W84" s="75"/>
      <c r="Y84" s="89"/>
      <c r="Z84" s="90"/>
      <c r="AA84" s="89"/>
      <c r="AB84" s="90"/>
    </row>
    <row r="85" ht="24" spans="1:28">
      <c r="A85" s="18">
        <v>72</v>
      </c>
      <c r="B85" s="19"/>
      <c r="C85" s="24" t="s">
        <v>123</v>
      </c>
      <c r="D85" s="20" t="s">
        <v>34</v>
      </c>
      <c r="E85" s="24" t="s">
        <v>225</v>
      </c>
      <c r="F85" s="25" t="s">
        <v>233</v>
      </c>
      <c r="G85" s="20" t="s">
        <v>16</v>
      </c>
      <c r="H85" s="20">
        <v>1</v>
      </c>
      <c r="I85" s="52">
        <v>43313</v>
      </c>
      <c r="J85" s="52">
        <v>43313</v>
      </c>
      <c r="K85" s="53">
        <v>18797.05</v>
      </c>
      <c r="L85" s="54">
        <v>18797.05</v>
      </c>
      <c r="M85" s="18"/>
      <c r="N85" s="19"/>
      <c r="O85" s="55">
        <v>1610</v>
      </c>
      <c r="P85" s="53"/>
      <c r="Q85" s="72"/>
      <c r="R85" s="73"/>
      <c r="T85" s="74"/>
      <c r="U85" s="74"/>
      <c r="V85" s="75"/>
      <c r="W85" s="75"/>
      <c r="Y85" s="89"/>
      <c r="Z85" s="90"/>
      <c r="AA85" s="89"/>
      <c r="AB85" s="90"/>
    </row>
    <row r="86" s="2" customFormat="1" ht="16.5" spans="1:28">
      <c r="A86" s="18">
        <v>73</v>
      </c>
      <c r="B86" s="19"/>
      <c r="C86" s="24" t="s">
        <v>124</v>
      </c>
      <c r="D86" s="20" t="s">
        <v>47</v>
      </c>
      <c r="E86" s="24" t="s">
        <v>237</v>
      </c>
      <c r="F86" s="25" t="s">
        <v>233</v>
      </c>
      <c r="G86" s="20" t="s">
        <v>48</v>
      </c>
      <c r="H86" s="20">
        <v>50</v>
      </c>
      <c r="I86" s="52">
        <v>43313</v>
      </c>
      <c r="J86" s="52">
        <v>43313</v>
      </c>
      <c r="K86" s="53">
        <v>159398.32</v>
      </c>
      <c r="L86" s="54">
        <v>159398.32</v>
      </c>
      <c r="M86" s="18"/>
      <c r="N86" s="19"/>
      <c r="O86" s="56">
        <v>23990</v>
      </c>
      <c r="P86" s="53"/>
      <c r="Q86" s="72"/>
      <c r="R86" s="73"/>
      <c r="T86" s="74"/>
      <c r="V86" s="75"/>
      <c r="W86" s="75"/>
      <c r="Y86" s="89"/>
      <c r="Z86" s="90"/>
      <c r="AA86" s="89"/>
      <c r="AB86" s="90"/>
    </row>
    <row r="87" ht="25.5" spans="1:28">
      <c r="A87" s="18">
        <v>74</v>
      </c>
      <c r="B87" s="19"/>
      <c r="C87" s="24" t="s">
        <v>49</v>
      </c>
      <c r="D87" s="20" t="s">
        <v>50</v>
      </c>
      <c r="E87" s="24" t="s">
        <v>225</v>
      </c>
      <c r="F87" s="25" t="s">
        <v>238</v>
      </c>
      <c r="G87" s="20" t="s">
        <v>16</v>
      </c>
      <c r="H87" s="20">
        <v>12</v>
      </c>
      <c r="I87" s="52">
        <v>43313</v>
      </c>
      <c r="J87" s="52">
        <v>43313</v>
      </c>
      <c r="K87" s="53">
        <v>291595.27</v>
      </c>
      <c r="L87" s="54">
        <v>291595.27</v>
      </c>
      <c r="M87" s="18"/>
      <c r="N87" s="19"/>
      <c r="O87" s="55">
        <v>59400</v>
      </c>
      <c r="P87" s="53"/>
      <c r="Q87" s="72"/>
      <c r="R87" s="73"/>
      <c r="T87" s="74"/>
      <c r="U87" s="74"/>
      <c r="V87" s="75"/>
      <c r="W87" s="75"/>
      <c r="Y87" s="89"/>
      <c r="Z87" s="90"/>
      <c r="AA87" s="89"/>
      <c r="AB87" s="90"/>
    </row>
    <row r="88" ht="25.5" spans="1:28">
      <c r="A88" s="18">
        <v>75</v>
      </c>
      <c r="B88" s="19"/>
      <c r="C88" s="24" t="s">
        <v>125</v>
      </c>
      <c r="D88" s="20" t="s">
        <v>126</v>
      </c>
      <c r="E88" s="24" t="s">
        <v>228</v>
      </c>
      <c r="F88" s="25" t="s">
        <v>229</v>
      </c>
      <c r="G88" s="20" t="s">
        <v>19</v>
      </c>
      <c r="H88" s="20">
        <v>3</v>
      </c>
      <c r="I88" s="52">
        <v>43313</v>
      </c>
      <c r="J88" s="52">
        <v>43313</v>
      </c>
      <c r="K88" s="53">
        <v>29818.7</v>
      </c>
      <c r="L88" s="54">
        <v>29818.7</v>
      </c>
      <c r="M88" s="18"/>
      <c r="N88" s="19"/>
      <c r="O88" s="55">
        <v>4390</v>
      </c>
      <c r="P88" s="53"/>
      <c r="Q88" s="72"/>
      <c r="R88" s="73"/>
      <c r="T88" s="74"/>
      <c r="U88" s="74"/>
      <c r="V88" s="75"/>
      <c r="W88" s="75"/>
      <c r="Y88" s="89"/>
      <c r="Z88" s="90"/>
      <c r="AA88" s="89"/>
      <c r="AB88" s="90"/>
    </row>
    <row r="89" ht="24" spans="1:28">
      <c r="A89" s="18">
        <v>76</v>
      </c>
      <c r="B89" s="19"/>
      <c r="C89" s="24" t="s">
        <v>75</v>
      </c>
      <c r="D89" s="20" t="s">
        <v>76</v>
      </c>
      <c r="E89" s="24" t="s">
        <v>225</v>
      </c>
      <c r="F89" s="25" t="s">
        <v>233</v>
      </c>
      <c r="G89" s="20" t="s">
        <v>16</v>
      </c>
      <c r="H89" s="20">
        <v>3</v>
      </c>
      <c r="I89" s="52">
        <v>43313</v>
      </c>
      <c r="J89" s="52">
        <v>43313</v>
      </c>
      <c r="K89" s="53">
        <v>123187.3</v>
      </c>
      <c r="L89" s="54">
        <v>123187.3</v>
      </c>
      <c r="M89" s="18"/>
      <c r="N89" s="19"/>
      <c r="O89" s="55">
        <v>600</v>
      </c>
      <c r="P89" s="53"/>
      <c r="Q89" s="72"/>
      <c r="R89" s="73"/>
      <c r="T89" s="74"/>
      <c r="U89" s="74"/>
      <c r="V89" s="75"/>
      <c r="W89" s="75"/>
      <c r="Y89" s="89"/>
      <c r="Z89" s="90"/>
      <c r="AA89" s="89"/>
      <c r="AB89" s="90"/>
    </row>
    <row r="90" ht="25.5" spans="1:28">
      <c r="A90" s="18">
        <v>77</v>
      </c>
      <c r="B90" s="19"/>
      <c r="C90" s="24" t="s">
        <v>57</v>
      </c>
      <c r="D90" s="20" t="s">
        <v>58</v>
      </c>
      <c r="E90" s="24" t="s">
        <v>241</v>
      </c>
      <c r="F90" s="25" t="s">
        <v>226</v>
      </c>
      <c r="G90" s="20" t="s">
        <v>19</v>
      </c>
      <c r="H90" s="20">
        <v>1</v>
      </c>
      <c r="I90" s="52">
        <v>43313</v>
      </c>
      <c r="J90" s="52">
        <v>43313</v>
      </c>
      <c r="K90" s="53">
        <v>4233.83</v>
      </c>
      <c r="L90" s="54">
        <v>4233.83</v>
      </c>
      <c r="M90" s="18"/>
      <c r="N90" s="19"/>
      <c r="O90" s="55">
        <v>350</v>
      </c>
      <c r="P90" s="53"/>
      <c r="Q90" s="72"/>
      <c r="R90" s="73"/>
      <c r="T90" s="74"/>
      <c r="U90" s="74"/>
      <c r="V90" s="75"/>
      <c r="W90" s="75"/>
      <c r="Y90" s="89"/>
      <c r="Z90" s="90"/>
      <c r="AA90" s="89"/>
      <c r="AB90" s="90"/>
    </row>
    <row r="91" ht="24" spans="1:28">
      <c r="A91" s="18">
        <v>78</v>
      </c>
      <c r="B91" s="19"/>
      <c r="C91" s="24" t="s">
        <v>62</v>
      </c>
      <c r="D91" s="20" t="s">
        <v>63</v>
      </c>
      <c r="E91" s="24" t="s">
        <v>225</v>
      </c>
      <c r="F91" s="25" t="s">
        <v>242</v>
      </c>
      <c r="G91" s="20" t="s">
        <v>16</v>
      </c>
      <c r="H91" s="20">
        <v>3</v>
      </c>
      <c r="I91" s="52">
        <v>43313</v>
      </c>
      <c r="J91" s="52">
        <v>43313</v>
      </c>
      <c r="K91" s="53">
        <v>18806.5</v>
      </c>
      <c r="L91" s="54">
        <v>18806.5</v>
      </c>
      <c r="M91" s="18"/>
      <c r="N91" s="19"/>
      <c r="O91" s="55">
        <v>1320</v>
      </c>
      <c r="P91" s="53"/>
      <c r="Q91" s="72"/>
      <c r="R91" s="73"/>
      <c r="T91" s="74"/>
      <c r="U91" s="74"/>
      <c r="V91" s="75"/>
      <c r="W91" s="75"/>
      <c r="Y91" s="89"/>
      <c r="Z91" s="90"/>
      <c r="AA91" s="89"/>
      <c r="AB91" s="90"/>
    </row>
    <row r="92" ht="16.5" spans="1:28">
      <c r="A92" s="18">
        <v>79</v>
      </c>
      <c r="B92" s="19"/>
      <c r="C92" s="24" t="s">
        <v>64</v>
      </c>
      <c r="D92" s="20" t="s">
        <v>65</v>
      </c>
      <c r="E92" s="24" t="s">
        <v>243</v>
      </c>
      <c r="F92" s="25"/>
      <c r="G92" s="20" t="s">
        <v>16</v>
      </c>
      <c r="H92" s="20">
        <v>1</v>
      </c>
      <c r="I92" s="52">
        <v>43313</v>
      </c>
      <c r="J92" s="52">
        <v>43313</v>
      </c>
      <c r="K92" s="53"/>
      <c r="L92" s="54"/>
      <c r="M92" s="18"/>
      <c r="N92" s="19"/>
      <c r="O92" s="55"/>
      <c r="P92" s="53"/>
      <c r="Q92" s="72"/>
      <c r="R92" s="73" t="s">
        <v>127</v>
      </c>
      <c r="T92" s="74"/>
      <c r="U92" s="74"/>
      <c r="V92" s="75"/>
      <c r="W92" s="75"/>
      <c r="Y92" s="89"/>
      <c r="Z92" s="90"/>
      <c r="AA92" s="89"/>
      <c r="AB92" s="90"/>
    </row>
    <row r="93" ht="16.5" spans="1:28">
      <c r="A93" s="18">
        <v>80</v>
      </c>
      <c r="B93" s="19"/>
      <c r="C93" s="24" t="s">
        <v>67</v>
      </c>
      <c r="D93" s="20" t="s">
        <v>68</v>
      </c>
      <c r="E93" s="24"/>
      <c r="F93" s="25"/>
      <c r="G93" s="20" t="s">
        <v>16</v>
      </c>
      <c r="H93" s="20">
        <v>2</v>
      </c>
      <c r="I93" s="52">
        <v>43313</v>
      </c>
      <c r="J93" s="52">
        <v>43313</v>
      </c>
      <c r="K93" s="53"/>
      <c r="L93" s="54"/>
      <c r="M93" s="18"/>
      <c r="N93" s="19"/>
      <c r="O93" s="55"/>
      <c r="P93" s="53"/>
      <c r="Q93" s="72"/>
      <c r="R93" s="73" t="s">
        <v>127</v>
      </c>
      <c r="T93" s="74"/>
      <c r="U93" s="74"/>
      <c r="V93" s="75"/>
      <c r="W93" s="75"/>
      <c r="Y93" s="89"/>
      <c r="Z93" s="90"/>
      <c r="AA93" s="89"/>
      <c r="AB93" s="90"/>
    </row>
    <row r="94" ht="37.5" spans="1:28">
      <c r="A94" s="18">
        <v>81</v>
      </c>
      <c r="B94" s="19"/>
      <c r="C94" s="24" t="s">
        <v>59</v>
      </c>
      <c r="D94" s="20" t="s">
        <v>128</v>
      </c>
      <c r="E94" s="24" t="s">
        <v>225</v>
      </c>
      <c r="F94" s="25" t="s">
        <v>233</v>
      </c>
      <c r="G94" s="20" t="s">
        <v>61</v>
      </c>
      <c r="H94" s="20">
        <v>1</v>
      </c>
      <c r="I94" s="52">
        <v>43313</v>
      </c>
      <c r="J94" s="52">
        <v>43313</v>
      </c>
      <c r="K94" s="53">
        <v>709260.24</v>
      </c>
      <c r="L94" s="54">
        <v>709260.24</v>
      </c>
      <c r="M94" s="18"/>
      <c r="N94" s="19"/>
      <c r="O94" s="55">
        <v>12070</v>
      </c>
      <c r="P94" s="53"/>
      <c r="Q94" s="72"/>
      <c r="R94" s="73"/>
      <c r="T94" s="74"/>
      <c r="U94" s="74"/>
      <c r="V94" s="75"/>
      <c r="W94" s="75"/>
      <c r="Y94" s="89"/>
      <c r="Z94" s="90"/>
      <c r="AA94" s="89"/>
      <c r="AB94" s="90"/>
    </row>
    <row r="95" ht="16.5" spans="1:28">
      <c r="A95" s="18">
        <v>82</v>
      </c>
      <c r="B95" s="19"/>
      <c r="C95" s="24" t="s">
        <v>129</v>
      </c>
      <c r="D95" s="20" t="s">
        <v>130</v>
      </c>
      <c r="E95" s="24" t="s">
        <v>277</v>
      </c>
      <c r="F95" s="25"/>
      <c r="G95" s="20" t="s">
        <v>16</v>
      </c>
      <c r="H95" s="20">
        <v>1</v>
      </c>
      <c r="I95" s="52">
        <v>43313</v>
      </c>
      <c r="J95" s="52">
        <v>43313</v>
      </c>
      <c r="K95" s="53">
        <v>0</v>
      </c>
      <c r="L95" s="54">
        <v>0</v>
      </c>
      <c r="M95" s="18"/>
      <c r="N95" s="19"/>
      <c r="O95" s="55">
        <v>0</v>
      </c>
      <c r="P95" s="53"/>
      <c r="Q95" s="72"/>
      <c r="R95" s="73" t="s">
        <v>131</v>
      </c>
      <c r="T95" s="74"/>
      <c r="U95" s="74"/>
      <c r="V95" s="75"/>
      <c r="W95" s="75"/>
      <c r="Y95" s="89"/>
      <c r="Z95" s="90"/>
      <c r="AA95" s="89"/>
      <c r="AB95" s="90"/>
    </row>
    <row r="96" ht="24" spans="1:28">
      <c r="A96" s="18">
        <v>83</v>
      </c>
      <c r="B96" s="19"/>
      <c r="C96" s="24" t="s">
        <v>69</v>
      </c>
      <c r="D96" s="20" t="s">
        <v>70</v>
      </c>
      <c r="E96" s="24" t="s">
        <v>225</v>
      </c>
      <c r="F96" s="25" t="s">
        <v>233</v>
      </c>
      <c r="G96" s="20" t="s">
        <v>16</v>
      </c>
      <c r="H96" s="20">
        <v>1</v>
      </c>
      <c r="I96" s="52">
        <v>43313</v>
      </c>
      <c r="J96" s="52">
        <v>43313</v>
      </c>
      <c r="K96" s="53">
        <v>34409.28</v>
      </c>
      <c r="L96" s="54">
        <v>34409.28</v>
      </c>
      <c r="M96" s="18"/>
      <c r="N96" s="19"/>
      <c r="O96" s="55">
        <v>4020</v>
      </c>
      <c r="P96" s="53"/>
      <c r="Q96" s="72"/>
      <c r="R96" s="73"/>
      <c r="T96" s="74"/>
      <c r="U96" s="74"/>
      <c r="V96" s="75"/>
      <c r="W96" s="75"/>
      <c r="Y96" s="89"/>
      <c r="Z96" s="90"/>
      <c r="AA96" s="89"/>
      <c r="AB96" s="90"/>
    </row>
    <row r="97" ht="24" spans="1:28">
      <c r="A97" s="18">
        <v>84</v>
      </c>
      <c r="B97" s="19"/>
      <c r="C97" s="24" t="s">
        <v>71</v>
      </c>
      <c r="D97" s="20" t="s">
        <v>72</v>
      </c>
      <c r="E97" s="24" t="s">
        <v>225</v>
      </c>
      <c r="F97" s="25" t="s">
        <v>233</v>
      </c>
      <c r="G97" s="20" t="s">
        <v>16</v>
      </c>
      <c r="H97" s="20">
        <v>1</v>
      </c>
      <c r="I97" s="52">
        <v>43313</v>
      </c>
      <c r="J97" s="52">
        <v>43313</v>
      </c>
      <c r="K97" s="53">
        <v>97151.17</v>
      </c>
      <c r="L97" s="54">
        <v>97151.17</v>
      </c>
      <c r="M97" s="18"/>
      <c r="N97" s="19"/>
      <c r="O97" s="55">
        <v>3020</v>
      </c>
      <c r="P97" s="53"/>
      <c r="Q97" s="72"/>
      <c r="R97" s="73"/>
      <c r="T97" s="74"/>
      <c r="U97" s="74"/>
      <c r="V97" s="75"/>
      <c r="W97" s="75"/>
      <c r="Y97" s="89"/>
      <c r="Z97" s="90"/>
      <c r="AA97" s="89"/>
      <c r="AB97" s="90"/>
    </row>
    <row r="98" ht="16.5" spans="1:28">
      <c r="A98" s="18">
        <v>85</v>
      </c>
      <c r="B98" s="19"/>
      <c r="C98" s="24" t="s">
        <v>73</v>
      </c>
      <c r="D98" s="20" t="s">
        <v>132</v>
      </c>
      <c r="E98" s="24"/>
      <c r="F98" s="25"/>
      <c r="G98" s="20" t="s">
        <v>19</v>
      </c>
      <c r="H98" s="20">
        <v>2</v>
      </c>
      <c r="I98" s="52">
        <v>43313</v>
      </c>
      <c r="J98" s="52">
        <v>43313</v>
      </c>
      <c r="K98" s="53">
        <v>0</v>
      </c>
      <c r="L98" s="54">
        <v>0</v>
      </c>
      <c r="M98" s="18"/>
      <c r="N98" s="19"/>
      <c r="O98" s="55">
        <v>4190</v>
      </c>
      <c r="P98" s="53"/>
      <c r="Q98" s="72"/>
      <c r="R98" s="73"/>
      <c r="T98" s="74"/>
      <c r="U98" s="74"/>
      <c r="V98" s="75"/>
      <c r="W98" s="75"/>
      <c r="Y98" s="89"/>
      <c r="Z98" s="90"/>
      <c r="AA98" s="89"/>
      <c r="AB98" s="90"/>
    </row>
    <row r="99" ht="24" spans="1:28">
      <c r="A99" s="18">
        <v>86</v>
      </c>
      <c r="B99" s="19"/>
      <c r="C99" s="24" t="s">
        <v>77</v>
      </c>
      <c r="D99" s="20" t="s">
        <v>133</v>
      </c>
      <c r="E99" s="24" t="s">
        <v>225</v>
      </c>
      <c r="F99" s="25" t="s">
        <v>278</v>
      </c>
      <c r="G99" s="20" t="s">
        <v>61</v>
      </c>
      <c r="H99" s="20">
        <v>1</v>
      </c>
      <c r="I99" s="52">
        <v>43313</v>
      </c>
      <c r="J99" s="52">
        <v>43313</v>
      </c>
      <c r="K99" s="53">
        <v>74573.92</v>
      </c>
      <c r="L99" s="54">
        <v>74573.92</v>
      </c>
      <c r="M99" s="18"/>
      <c r="N99" s="19"/>
      <c r="O99" s="56">
        <v>18100</v>
      </c>
      <c r="P99" s="53"/>
      <c r="Q99" s="72"/>
      <c r="R99" s="73"/>
      <c r="T99" s="74"/>
      <c r="U99" s="55">
        <v>18100</v>
      </c>
      <c r="V99" s="75"/>
      <c r="W99" s="75"/>
      <c r="Y99" s="89"/>
      <c r="Z99" s="90"/>
      <c r="AA99" s="89"/>
      <c r="AB99" s="90"/>
    </row>
    <row r="100" ht="24" spans="1:28">
      <c r="A100" s="18">
        <v>87</v>
      </c>
      <c r="B100" s="19"/>
      <c r="C100" s="24" t="s">
        <v>134</v>
      </c>
      <c r="D100" s="20" t="s">
        <v>34</v>
      </c>
      <c r="E100" s="24" t="s">
        <v>225</v>
      </c>
      <c r="F100" s="25"/>
      <c r="G100" s="20"/>
      <c r="H100" s="20"/>
      <c r="I100" s="52">
        <v>43313</v>
      </c>
      <c r="J100" s="52">
        <v>43313</v>
      </c>
      <c r="K100" s="53">
        <v>416951.4</v>
      </c>
      <c r="L100" s="54">
        <v>416951.4</v>
      </c>
      <c r="M100" s="18"/>
      <c r="N100" s="19"/>
      <c r="O100" s="55">
        <v>243600</v>
      </c>
      <c r="P100" s="53"/>
      <c r="Q100" s="72"/>
      <c r="R100" s="73"/>
      <c r="S100" s="74"/>
      <c r="T100" s="74"/>
      <c r="U100" s="71"/>
      <c r="V100" s="75"/>
      <c r="W100" s="75"/>
      <c r="Y100" s="89"/>
      <c r="Z100" s="90"/>
      <c r="AA100" s="89"/>
      <c r="AB100" s="90"/>
    </row>
    <row r="101" ht="38.25" spans="1:28">
      <c r="A101" s="18">
        <v>88</v>
      </c>
      <c r="B101" s="19"/>
      <c r="C101" s="24" t="s">
        <v>51</v>
      </c>
      <c r="D101" s="20" t="s">
        <v>135</v>
      </c>
      <c r="E101" s="24" t="s">
        <v>225</v>
      </c>
      <c r="F101" s="25" t="s">
        <v>279</v>
      </c>
      <c r="G101" s="20" t="s">
        <v>16</v>
      </c>
      <c r="H101" s="20">
        <v>2</v>
      </c>
      <c r="I101" s="52">
        <v>43313</v>
      </c>
      <c r="J101" s="52">
        <v>43313</v>
      </c>
      <c r="K101" s="53">
        <v>36084.38</v>
      </c>
      <c r="L101" s="54">
        <v>36084.38</v>
      </c>
      <c r="M101" s="18"/>
      <c r="N101" s="19"/>
      <c r="O101" s="55">
        <v>8460</v>
      </c>
      <c r="P101" s="53"/>
      <c r="Q101" s="72"/>
      <c r="R101" s="73"/>
      <c r="S101" s="74"/>
      <c r="T101" s="74"/>
      <c r="U101" s="71"/>
      <c r="V101" s="75"/>
      <c r="W101" s="75"/>
      <c r="Y101" s="89"/>
      <c r="Z101" s="90"/>
      <c r="AA101" s="89"/>
      <c r="AB101" s="90"/>
    </row>
    <row r="102" s="3" customFormat="1" ht="24" spans="1:28">
      <c r="A102" s="27">
        <v>89</v>
      </c>
      <c r="B102" s="19"/>
      <c r="C102" s="29" t="s">
        <v>249</v>
      </c>
      <c r="D102" s="30" t="s">
        <v>280</v>
      </c>
      <c r="E102" s="29" t="s">
        <v>225</v>
      </c>
      <c r="F102" s="32" t="s">
        <v>251</v>
      </c>
      <c r="G102" s="30" t="s">
        <v>61</v>
      </c>
      <c r="H102" s="30">
        <v>1</v>
      </c>
      <c r="I102" s="57">
        <v>43313</v>
      </c>
      <c r="J102" s="57">
        <v>43313</v>
      </c>
      <c r="K102" s="58">
        <v>348516.12</v>
      </c>
      <c r="L102" s="59">
        <v>348516.12</v>
      </c>
      <c r="M102" s="18"/>
      <c r="N102" s="19"/>
      <c r="O102" s="60">
        <v>0</v>
      </c>
      <c r="P102" s="53"/>
      <c r="Q102" s="72"/>
      <c r="R102" s="76" t="s">
        <v>252</v>
      </c>
      <c r="S102" s="97"/>
      <c r="T102" s="77"/>
      <c r="U102" s="98"/>
      <c r="V102" s="80"/>
      <c r="W102" s="80"/>
      <c r="Y102" s="91"/>
      <c r="Z102" s="92"/>
      <c r="AA102" s="91"/>
      <c r="AB102" s="92"/>
    </row>
    <row r="103" ht="24" spans="1:28">
      <c r="A103" s="18">
        <v>90</v>
      </c>
      <c r="B103" s="19"/>
      <c r="C103" s="24" t="s">
        <v>53</v>
      </c>
      <c r="D103" s="20" t="s">
        <v>136</v>
      </c>
      <c r="E103" s="24" t="s">
        <v>225</v>
      </c>
      <c r="F103" s="25" t="s">
        <v>233</v>
      </c>
      <c r="G103" s="20" t="s">
        <v>19</v>
      </c>
      <c r="H103" s="20">
        <v>1</v>
      </c>
      <c r="I103" s="52">
        <v>43313</v>
      </c>
      <c r="J103" s="52">
        <v>43313</v>
      </c>
      <c r="K103" s="53">
        <v>33057.86</v>
      </c>
      <c r="L103" s="54">
        <v>33057.86</v>
      </c>
      <c r="M103" s="18"/>
      <c r="N103" s="19"/>
      <c r="O103" s="55">
        <v>1650</v>
      </c>
      <c r="P103" s="53"/>
      <c r="Q103" s="72"/>
      <c r="R103" s="73"/>
      <c r="S103" s="74"/>
      <c r="T103" s="74"/>
      <c r="U103" s="71"/>
      <c r="V103" s="75"/>
      <c r="W103" s="75"/>
      <c r="Y103" s="89"/>
      <c r="Z103" s="90"/>
      <c r="AA103" s="89"/>
      <c r="AB103" s="90"/>
    </row>
    <row r="104" ht="16.5" spans="1:28">
      <c r="A104" s="18">
        <v>91</v>
      </c>
      <c r="B104" s="19"/>
      <c r="C104" s="24" t="s">
        <v>83</v>
      </c>
      <c r="D104" s="20"/>
      <c r="E104" s="24"/>
      <c r="F104" s="25"/>
      <c r="G104" s="20" t="s">
        <v>61</v>
      </c>
      <c r="H104" s="20">
        <v>1</v>
      </c>
      <c r="I104" s="52">
        <v>43313</v>
      </c>
      <c r="J104" s="52">
        <v>43313</v>
      </c>
      <c r="K104" s="53">
        <v>4819.76</v>
      </c>
      <c r="L104" s="54">
        <v>4819.76</v>
      </c>
      <c r="M104" s="18"/>
      <c r="N104" s="19"/>
      <c r="O104" s="55">
        <v>0</v>
      </c>
      <c r="P104" s="53"/>
      <c r="Q104" s="72"/>
      <c r="R104" s="73"/>
      <c r="S104" s="74"/>
      <c r="T104" s="74"/>
      <c r="U104" s="71"/>
      <c r="V104" s="75"/>
      <c r="W104" s="75"/>
      <c r="Y104" s="89"/>
      <c r="Z104" s="90"/>
      <c r="AA104" s="89"/>
      <c r="AB104" s="90"/>
    </row>
    <row r="105" ht="24" spans="1:28">
      <c r="A105" s="18">
        <v>92</v>
      </c>
      <c r="B105" s="19"/>
      <c r="C105" s="24" t="s">
        <v>137</v>
      </c>
      <c r="D105" s="20" t="s">
        <v>86</v>
      </c>
      <c r="E105" s="24" t="s">
        <v>225</v>
      </c>
      <c r="F105" s="25"/>
      <c r="G105" s="20" t="s">
        <v>61</v>
      </c>
      <c r="H105" s="20">
        <v>1</v>
      </c>
      <c r="I105" s="52">
        <v>43313</v>
      </c>
      <c r="J105" s="52">
        <v>43313</v>
      </c>
      <c r="K105" s="53">
        <v>19846.06</v>
      </c>
      <c r="L105" s="54">
        <v>19846.06</v>
      </c>
      <c r="M105" s="18"/>
      <c r="N105" s="19"/>
      <c r="O105" s="55">
        <v>0</v>
      </c>
      <c r="P105" s="53"/>
      <c r="Q105" s="72"/>
      <c r="R105" s="73"/>
      <c r="S105" s="74"/>
      <c r="T105" s="74"/>
      <c r="U105" s="71"/>
      <c r="V105" s="75"/>
      <c r="W105" s="75"/>
      <c r="Y105" s="89"/>
      <c r="Z105" s="90"/>
      <c r="AA105" s="89"/>
      <c r="AB105" s="90"/>
    </row>
    <row r="106" ht="24" spans="1:28">
      <c r="A106" s="18">
        <v>93</v>
      </c>
      <c r="B106" s="19"/>
      <c r="C106" s="24" t="s">
        <v>138</v>
      </c>
      <c r="D106" s="20" t="s">
        <v>34</v>
      </c>
      <c r="E106" s="24" t="s">
        <v>225</v>
      </c>
      <c r="F106" s="25" t="s">
        <v>253</v>
      </c>
      <c r="G106" s="20" t="s">
        <v>61</v>
      </c>
      <c r="H106" s="20">
        <v>1</v>
      </c>
      <c r="I106" s="52">
        <v>43313</v>
      </c>
      <c r="J106" s="52">
        <v>43313</v>
      </c>
      <c r="K106" s="53">
        <v>1005533.5</v>
      </c>
      <c r="L106" s="54">
        <v>1005533.5</v>
      </c>
      <c r="M106" s="18"/>
      <c r="N106" s="19"/>
      <c r="O106" s="55">
        <v>0</v>
      </c>
      <c r="P106" s="53"/>
      <c r="Q106" s="72"/>
      <c r="R106" s="73"/>
      <c r="S106" s="74"/>
      <c r="T106" s="74"/>
      <c r="U106" s="71"/>
      <c r="V106" s="75"/>
      <c r="W106" s="75"/>
      <c r="Y106" s="89"/>
      <c r="Z106" s="90"/>
      <c r="AA106" s="89"/>
      <c r="AB106" s="90"/>
    </row>
    <row r="107" ht="24.75" spans="1:28">
      <c r="A107" s="18">
        <v>94</v>
      </c>
      <c r="B107" s="19"/>
      <c r="C107" s="24" t="s">
        <v>87</v>
      </c>
      <c r="D107" s="20" t="s">
        <v>139</v>
      </c>
      <c r="E107" s="24" t="s">
        <v>225</v>
      </c>
      <c r="F107" s="25"/>
      <c r="G107" s="20" t="s">
        <v>61</v>
      </c>
      <c r="H107" s="20">
        <v>1</v>
      </c>
      <c r="I107" s="52">
        <v>43313</v>
      </c>
      <c r="J107" s="52">
        <v>43313</v>
      </c>
      <c r="K107" s="53">
        <v>375657.49</v>
      </c>
      <c r="L107" s="54">
        <v>375657.49</v>
      </c>
      <c r="M107" s="18"/>
      <c r="N107" s="19"/>
      <c r="O107" s="55">
        <v>0</v>
      </c>
      <c r="P107" s="53"/>
      <c r="Q107" s="72"/>
      <c r="R107" s="73"/>
      <c r="S107" s="74"/>
      <c r="T107" s="74"/>
      <c r="U107" s="71"/>
      <c r="V107" s="75"/>
      <c r="W107" s="75"/>
      <c r="Y107" s="89"/>
      <c r="Z107" s="90"/>
      <c r="AA107" s="89"/>
      <c r="AB107" s="90"/>
    </row>
    <row r="108" ht="24" spans="1:28">
      <c r="A108" s="18">
        <v>95</v>
      </c>
      <c r="B108" s="19"/>
      <c r="C108" s="24" t="s">
        <v>89</v>
      </c>
      <c r="D108" s="20" t="s">
        <v>90</v>
      </c>
      <c r="E108" s="24" t="s">
        <v>225</v>
      </c>
      <c r="F108" s="25"/>
      <c r="G108" s="20" t="s">
        <v>61</v>
      </c>
      <c r="H108" s="20">
        <v>1</v>
      </c>
      <c r="I108" s="52">
        <v>43313</v>
      </c>
      <c r="J108" s="52">
        <v>43313</v>
      </c>
      <c r="K108" s="53">
        <v>64405.18</v>
      </c>
      <c r="L108" s="54">
        <v>64405.18</v>
      </c>
      <c r="M108" s="18"/>
      <c r="N108" s="19"/>
      <c r="O108" s="55">
        <v>0</v>
      </c>
      <c r="P108" s="53"/>
      <c r="Q108" s="72"/>
      <c r="R108" s="73"/>
      <c r="S108" s="74"/>
      <c r="T108" s="74"/>
      <c r="U108" s="71"/>
      <c r="V108" s="75"/>
      <c r="W108" s="75"/>
      <c r="Y108" s="89"/>
      <c r="Z108" s="90"/>
      <c r="AA108" s="89"/>
      <c r="AB108" s="90"/>
    </row>
    <row r="109" ht="24" spans="1:28">
      <c r="A109" s="18">
        <v>96</v>
      </c>
      <c r="B109" s="19"/>
      <c r="C109" s="24" t="s">
        <v>91</v>
      </c>
      <c r="D109" s="20" t="s">
        <v>92</v>
      </c>
      <c r="E109" s="24" t="s">
        <v>225</v>
      </c>
      <c r="F109" s="25"/>
      <c r="G109" s="20" t="s">
        <v>16</v>
      </c>
      <c r="H109" s="20">
        <v>1</v>
      </c>
      <c r="I109" s="52">
        <v>43313</v>
      </c>
      <c r="J109" s="52">
        <v>43313</v>
      </c>
      <c r="K109" s="53">
        <v>48670.09</v>
      </c>
      <c r="L109" s="54">
        <v>48670.09</v>
      </c>
      <c r="M109" s="18"/>
      <c r="N109" s="19"/>
      <c r="O109" s="55">
        <v>700</v>
      </c>
      <c r="P109" s="53"/>
      <c r="Q109" s="72"/>
      <c r="R109" s="73"/>
      <c r="S109" s="74"/>
      <c r="T109" s="74"/>
      <c r="U109" s="71"/>
      <c r="V109" s="75"/>
      <c r="W109" s="75"/>
      <c r="Y109" s="89"/>
      <c r="Z109" s="90"/>
      <c r="AA109" s="89"/>
      <c r="AB109" s="90"/>
    </row>
    <row r="110" ht="14" customHeight="1" spans="1:28">
      <c r="A110" s="18">
        <v>97</v>
      </c>
      <c r="B110" s="19"/>
      <c r="C110" s="24" t="s">
        <v>93</v>
      </c>
      <c r="D110" s="20" t="s">
        <v>34</v>
      </c>
      <c r="E110" s="24" t="s">
        <v>254</v>
      </c>
      <c r="F110" s="25" t="s">
        <v>281</v>
      </c>
      <c r="G110" s="20" t="s">
        <v>16</v>
      </c>
      <c r="H110" s="20">
        <v>1</v>
      </c>
      <c r="I110" s="52">
        <v>43313</v>
      </c>
      <c r="J110" s="52">
        <v>43313</v>
      </c>
      <c r="K110" s="53"/>
      <c r="L110" s="54"/>
      <c r="M110" s="18"/>
      <c r="N110" s="19"/>
      <c r="O110" s="55">
        <v>6030</v>
      </c>
      <c r="P110" s="53"/>
      <c r="Q110" s="72"/>
      <c r="R110" s="73"/>
      <c r="S110" s="74"/>
      <c r="T110" s="74"/>
      <c r="U110" s="71"/>
      <c r="V110" s="75"/>
      <c r="W110" s="75"/>
      <c r="Y110" s="89"/>
      <c r="Z110" s="90"/>
      <c r="AA110" s="89"/>
      <c r="AB110" s="90"/>
    </row>
    <row r="111" ht="16.5" spans="1:28">
      <c r="A111" s="18">
        <v>98</v>
      </c>
      <c r="B111" s="19"/>
      <c r="C111" s="24" t="s">
        <v>94</v>
      </c>
      <c r="D111" s="20" t="s">
        <v>95</v>
      </c>
      <c r="E111" s="24" t="s">
        <v>255</v>
      </c>
      <c r="F111" s="25"/>
      <c r="G111" s="20" t="s">
        <v>40</v>
      </c>
      <c r="H111" s="20">
        <v>1</v>
      </c>
      <c r="I111" s="52">
        <v>43313</v>
      </c>
      <c r="J111" s="52">
        <v>43313</v>
      </c>
      <c r="K111" s="53"/>
      <c r="L111" s="54"/>
      <c r="M111" s="18"/>
      <c r="N111" s="19"/>
      <c r="O111" s="55">
        <v>540</v>
      </c>
      <c r="P111" s="53"/>
      <c r="Q111" s="72"/>
      <c r="R111" s="73"/>
      <c r="S111" s="74"/>
      <c r="T111" s="74"/>
      <c r="U111" s="71"/>
      <c r="V111" s="75"/>
      <c r="W111" s="75"/>
      <c r="Y111" s="89"/>
      <c r="Z111" s="90"/>
      <c r="AA111" s="89"/>
      <c r="AB111" s="90"/>
    </row>
    <row r="112" ht="16.5" spans="1:28">
      <c r="A112" s="18">
        <v>99</v>
      </c>
      <c r="B112" s="19"/>
      <c r="C112" s="24" t="s">
        <v>96</v>
      </c>
      <c r="D112" s="20" t="s">
        <v>140</v>
      </c>
      <c r="E112" s="24"/>
      <c r="F112" s="25"/>
      <c r="G112" s="20" t="s">
        <v>40</v>
      </c>
      <c r="H112" s="20">
        <v>3</v>
      </c>
      <c r="I112" s="52">
        <v>43313</v>
      </c>
      <c r="J112" s="52">
        <v>43313</v>
      </c>
      <c r="K112" s="53"/>
      <c r="L112" s="54"/>
      <c r="M112" s="18"/>
      <c r="N112" s="19"/>
      <c r="O112" s="55">
        <v>3410</v>
      </c>
      <c r="P112" s="53"/>
      <c r="Q112" s="72"/>
      <c r="R112" s="73"/>
      <c r="S112" s="74"/>
      <c r="T112" s="74"/>
      <c r="U112" s="71"/>
      <c r="V112" s="75"/>
      <c r="W112" s="75"/>
      <c r="Y112" s="89"/>
      <c r="Z112" s="90"/>
      <c r="AA112" s="89"/>
      <c r="AB112" s="90"/>
    </row>
    <row r="113" ht="16.5" spans="1:28">
      <c r="A113" s="18">
        <v>100</v>
      </c>
      <c r="B113" s="19"/>
      <c r="C113" s="24" t="s">
        <v>98</v>
      </c>
      <c r="D113" s="20" t="s">
        <v>141</v>
      </c>
      <c r="E113" s="24"/>
      <c r="F113" s="25"/>
      <c r="G113" s="20" t="s">
        <v>40</v>
      </c>
      <c r="H113" s="20">
        <v>1</v>
      </c>
      <c r="I113" s="52">
        <v>43313</v>
      </c>
      <c r="J113" s="52">
        <v>43313</v>
      </c>
      <c r="K113" s="53"/>
      <c r="L113" s="54"/>
      <c r="M113" s="18"/>
      <c r="N113" s="19"/>
      <c r="O113" s="55">
        <v>120</v>
      </c>
      <c r="P113" s="53"/>
      <c r="Q113" s="72"/>
      <c r="R113" s="73"/>
      <c r="S113" s="74"/>
      <c r="T113" s="74"/>
      <c r="U113" s="71"/>
      <c r="V113" s="75"/>
      <c r="W113" s="75"/>
      <c r="Y113" s="89"/>
      <c r="Z113" s="90"/>
      <c r="AA113" s="89"/>
      <c r="AB113" s="90"/>
    </row>
    <row r="114" ht="16.5" spans="1:28">
      <c r="A114" s="18">
        <v>101</v>
      </c>
      <c r="B114" s="19"/>
      <c r="C114" s="24" t="s">
        <v>104</v>
      </c>
      <c r="D114" s="20" t="s">
        <v>142</v>
      </c>
      <c r="E114" s="24" t="s">
        <v>254</v>
      </c>
      <c r="F114" s="25" t="s">
        <v>257</v>
      </c>
      <c r="G114" s="20" t="s">
        <v>40</v>
      </c>
      <c r="H114" s="20">
        <v>8</v>
      </c>
      <c r="I114" s="52">
        <v>43313</v>
      </c>
      <c r="J114" s="52">
        <v>43313</v>
      </c>
      <c r="K114" s="53"/>
      <c r="L114" s="54"/>
      <c r="M114" s="18"/>
      <c r="N114" s="19"/>
      <c r="O114" s="55">
        <v>240</v>
      </c>
      <c r="P114" s="53"/>
      <c r="Q114" s="72"/>
      <c r="R114" s="73"/>
      <c r="S114" s="74"/>
      <c r="T114" s="74"/>
      <c r="U114" s="71"/>
      <c r="V114" s="75"/>
      <c r="W114" s="75"/>
      <c r="Y114" s="89"/>
      <c r="Z114" s="90"/>
      <c r="AA114" s="89"/>
      <c r="AB114" s="90"/>
    </row>
    <row r="115" ht="16.5" spans="1:28">
      <c r="A115" s="18">
        <v>102</v>
      </c>
      <c r="B115" s="19"/>
      <c r="C115" s="24" t="s">
        <v>106</v>
      </c>
      <c r="D115" s="20" t="s">
        <v>107</v>
      </c>
      <c r="E115" s="24" t="s">
        <v>254</v>
      </c>
      <c r="F115" s="25" t="s">
        <v>272</v>
      </c>
      <c r="G115" s="20" t="s">
        <v>40</v>
      </c>
      <c r="H115" s="20">
        <v>1</v>
      </c>
      <c r="I115" s="52">
        <v>43313</v>
      </c>
      <c r="J115" s="52">
        <v>43313</v>
      </c>
      <c r="K115" s="53"/>
      <c r="L115" s="54"/>
      <c r="M115" s="18"/>
      <c r="N115" s="19"/>
      <c r="O115" s="55">
        <v>2170</v>
      </c>
      <c r="P115" s="53"/>
      <c r="Q115" s="72"/>
      <c r="R115" s="73"/>
      <c r="S115" s="74"/>
      <c r="T115" s="74"/>
      <c r="U115" s="71"/>
      <c r="V115" s="75"/>
      <c r="W115" s="75"/>
      <c r="Y115" s="89"/>
      <c r="Z115" s="90"/>
      <c r="AA115" s="89"/>
      <c r="AB115" s="90"/>
    </row>
    <row r="116" ht="16.5" spans="1:28">
      <c r="A116" s="18">
        <v>103</v>
      </c>
      <c r="B116" s="19"/>
      <c r="C116" s="24" t="s">
        <v>108</v>
      </c>
      <c r="D116" s="20" t="s">
        <v>109</v>
      </c>
      <c r="E116" s="24"/>
      <c r="F116" s="25"/>
      <c r="G116" s="20" t="s">
        <v>40</v>
      </c>
      <c r="H116" s="20">
        <v>1</v>
      </c>
      <c r="I116" s="52">
        <v>43313</v>
      </c>
      <c r="J116" s="52">
        <v>43313</v>
      </c>
      <c r="K116" s="53"/>
      <c r="L116" s="54"/>
      <c r="M116" s="18"/>
      <c r="N116" s="19"/>
      <c r="O116" s="55">
        <v>50</v>
      </c>
      <c r="P116" s="53"/>
      <c r="Q116" s="72"/>
      <c r="R116" s="73"/>
      <c r="S116" s="74"/>
      <c r="T116" s="74"/>
      <c r="U116" s="71"/>
      <c r="V116" s="75"/>
      <c r="W116" s="75"/>
      <c r="X116" s="2">
        <f>7.31-6.77</f>
        <v>0.54</v>
      </c>
      <c r="Y116" s="89"/>
      <c r="Z116" s="90"/>
      <c r="AA116" s="89"/>
      <c r="AB116" s="90"/>
    </row>
    <row r="117" ht="16.5" spans="1:28">
      <c r="A117" s="18">
        <v>104</v>
      </c>
      <c r="B117" s="19"/>
      <c r="C117" s="24" t="s">
        <v>110</v>
      </c>
      <c r="D117" s="20"/>
      <c r="E117" s="24" t="s">
        <v>273</v>
      </c>
      <c r="F117" s="25"/>
      <c r="G117" s="20" t="s">
        <v>40</v>
      </c>
      <c r="H117" s="20">
        <v>1</v>
      </c>
      <c r="I117" s="52">
        <v>43313</v>
      </c>
      <c r="J117" s="52">
        <v>43313</v>
      </c>
      <c r="K117" s="53"/>
      <c r="L117" s="54"/>
      <c r="M117" s="18"/>
      <c r="N117" s="19"/>
      <c r="O117" s="55">
        <v>400</v>
      </c>
      <c r="P117" s="53"/>
      <c r="Q117" s="72"/>
      <c r="R117" s="73"/>
      <c r="S117" s="74"/>
      <c r="T117" s="74"/>
      <c r="U117" s="71"/>
      <c r="V117" s="75"/>
      <c r="W117" s="75"/>
      <c r="Y117" s="89"/>
      <c r="Z117" s="90"/>
      <c r="AA117" s="89"/>
      <c r="AB117" s="90"/>
    </row>
    <row r="118" ht="16.5" spans="1:28">
      <c r="A118" s="18">
        <v>105</v>
      </c>
      <c r="B118" s="19"/>
      <c r="C118" s="24" t="s">
        <v>111</v>
      </c>
      <c r="D118" s="20" t="s">
        <v>112</v>
      </c>
      <c r="E118" s="24"/>
      <c r="F118" s="25"/>
      <c r="G118" s="20" t="s">
        <v>40</v>
      </c>
      <c r="H118" s="20">
        <v>1</v>
      </c>
      <c r="I118" s="52">
        <v>43313</v>
      </c>
      <c r="J118" s="52">
        <v>43313</v>
      </c>
      <c r="K118" s="53"/>
      <c r="L118" s="54"/>
      <c r="M118" s="18"/>
      <c r="N118" s="19"/>
      <c r="O118" s="55">
        <v>25</v>
      </c>
      <c r="P118" s="53"/>
      <c r="Q118" s="72"/>
      <c r="R118" s="73"/>
      <c r="S118" s="74"/>
      <c r="T118" s="74"/>
      <c r="U118" s="71"/>
      <c r="V118" s="75"/>
      <c r="W118" s="75"/>
      <c r="Y118" s="89"/>
      <c r="Z118" s="90"/>
      <c r="AA118" s="89"/>
      <c r="AB118" s="90"/>
    </row>
    <row r="119" ht="16.5" spans="1:28">
      <c r="A119" s="18">
        <v>106</v>
      </c>
      <c r="B119" s="19"/>
      <c r="C119" s="24" t="s">
        <v>143</v>
      </c>
      <c r="D119" s="20"/>
      <c r="E119" s="24" t="s">
        <v>254</v>
      </c>
      <c r="F119" s="25" t="s">
        <v>256</v>
      </c>
      <c r="G119" s="20" t="s">
        <v>103</v>
      </c>
      <c r="H119" s="20">
        <v>1</v>
      </c>
      <c r="I119" s="52">
        <v>43313</v>
      </c>
      <c r="J119" s="52">
        <v>43313</v>
      </c>
      <c r="K119" s="53"/>
      <c r="L119" s="54"/>
      <c r="M119" s="18"/>
      <c r="N119" s="19"/>
      <c r="O119" s="55">
        <v>7790</v>
      </c>
      <c r="P119" s="53"/>
      <c r="Q119" s="72"/>
      <c r="R119" s="73"/>
      <c r="S119" s="74"/>
      <c r="T119" s="74"/>
      <c r="U119" s="71"/>
      <c r="V119" s="75"/>
      <c r="W119" s="75"/>
      <c r="Y119" s="89"/>
      <c r="Z119" s="90"/>
      <c r="AA119" s="89"/>
      <c r="AB119" s="90"/>
    </row>
    <row r="120" ht="16.5" spans="1:28">
      <c r="A120" s="18">
        <v>107</v>
      </c>
      <c r="B120" s="19"/>
      <c r="C120" s="24" t="s">
        <v>143</v>
      </c>
      <c r="D120" s="20"/>
      <c r="E120" s="24" t="s">
        <v>254</v>
      </c>
      <c r="F120" s="25" t="s">
        <v>256</v>
      </c>
      <c r="G120" s="20" t="s">
        <v>103</v>
      </c>
      <c r="H120" s="20">
        <v>1</v>
      </c>
      <c r="I120" s="52">
        <v>43313</v>
      </c>
      <c r="J120" s="52">
        <v>43313</v>
      </c>
      <c r="K120" s="53"/>
      <c r="L120" s="54"/>
      <c r="M120" s="18"/>
      <c r="N120" s="19"/>
      <c r="O120" s="55">
        <v>4250</v>
      </c>
      <c r="P120" s="53"/>
      <c r="Q120" s="72"/>
      <c r="R120" s="73"/>
      <c r="S120" s="74"/>
      <c r="T120" s="74"/>
      <c r="U120" s="71"/>
      <c r="V120" s="75"/>
      <c r="W120" s="75"/>
      <c r="Y120" s="89"/>
      <c r="Z120" s="90"/>
      <c r="AA120" s="89"/>
      <c r="AB120" s="90"/>
    </row>
    <row r="121" ht="16.5" spans="1:28">
      <c r="A121" s="18">
        <v>108</v>
      </c>
      <c r="B121" s="19"/>
      <c r="C121" s="24" t="s">
        <v>144</v>
      </c>
      <c r="D121" s="20" t="s">
        <v>145</v>
      </c>
      <c r="E121" s="24" t="s">
        <v>263</v>
      </c>
      <c r="F121" s="25" t="s">
        <v>264</v>
      </c>
      <c r="G121" s="20" t="s">
        <v>48</v>
      </c>
      <c r="H121" s="20">
        <v>30</v>
      </c>
      <c r="I121" s="52">
        <v>43313</v>
      </c>
      <c r="J121" s="52">
        <v>43313</v>
      </c>
      <c r="K121" s="53"/>
      <c r="L121" s="54"/>
      <c r="M121" s="18"/>
      <c r="N121" s="19"/>
      <c r="O121" s="55">
        <v>5330</v>
      </c>
      <c r="P121" s="53"/>
      <c r="Q121" s="72"/>
      <c r="R121" s="73"/>
      <c r="S121" s="74"/>
      <c r="T121" s="74"/>
      <c r="U121" s="71"/>
      <c r="V121" s="75"/>
      <c r="W121" s="75"/>
      <c r="Y121" s="89"/>
      <c r="Z121" s="90"/>
      <c r="AA121" s="89"/>
      <c r="AB121" s="90"/>
    </row>
    <row r="122" ht="16.5" spans="1:28">
      <c r="A122" s="18">
        <v>109</v>
      </c>
      <c r="B122" s="19"/>
      <c r="C122" s="24" t="s">
        <v>146</v>
      </c>
      <c r="D122" s="20"/>
      <c r="E122" s="24" t="s">
        <v>263</v>
      </c>
      <c r="F122" s="25"/>
      <c r="G122" s="20" t="s">
        <v>103</v>
      </c>
      <c r="H122" s="20">
        <v>1</v>
      </c>
      <c r="I122" s="52">
        <v>43313</v>
      </c>
      <c r="J122" s="52">
        <v>43313</v>
      </c>
      <c r="K122" s="53"/>
      <c r="L122" s="54"/>
      <c r="M122" s="18"/>
      <c r="N122" s="19"/>
      <c r="O122" s="55">
        <v>33600</v>
      </c>
      <c r="P122" s="53"/>
      <c r="Q122" s="72"/>
      <c r="R122" s="73"/>
      <c r="S122" s="74"/>
      <c r="T122" s="74"/>
      <c r="U122" s="71"/>
      <c r="V122" s="75"/>
      <c r="W122" s="75"/>
      <c r="Y122" s="89"/>
      <c r="Z122" s="90"/>
      <c r="AA122" s="89"/>
      <c r="AB122" s="90"/>
    </row>
    <row r="123" ht="16.5" spans="1:28">
      <c r="A123" s="18">
        <v>110</v>
      </c>
      <c r="B123" s="19"/>
      <c r="C123" s="24" t="s">
        <v>147</v>
      </c>
      <c r="D123" s="20"/>
      <c r="E123" s="24" t="s">
        <v>263</v>
      </c>
      <c r="F123" s="25"/>
      <c r="G123" s="20" t="s">
        <v>103</v>
      </c>
      <c r="H123" s="20">
        <v>1</v>
      </c>
      <c r="I123" s="52">
        <v>43313</v>
      </c>
      <c r="J123" s="52">
        <v>43313</v>
      </c>
      <c r="K123" s="53"/>
      <c r="L123" s="54"/>
      <c r="M123" s="18"/>
      <c r="N123" s="19"/>
      <c r="O123" s="55">
        <v>0</v>
      </c>
      <c r="P123" s="53"/>
      <c r="Q123" s="72"/>
      <c r="R123" s="73" t="s">
        <v>148</v>
      </c>
      <c r="S123" s="74"/>
      <c r="T123" s="74"/>
      <c r="U123" s="71"/>
      <c r="V123" s="75"/>
      <c r="W123" s="75"/>
      <c r="Y123" s="89"/>
      <c r="Z123" s="90"/>
      <c r="AA123" s="89"/>
      <c r="AB123" s="90"/>
    </row>
    <row r="124" ht="16.5" spans="1:28">
      <c r="A124" s="18">
        <v>111</v>
      </c>
      <c r="B124" s="19"/>
      <c r="C124" s="24" t="s">
        <v>149</v>
      </c>
      <c r="D124" s="20"/>
      <c r="E124" s="24" t="s">
        <v>263</v>
      </c>
      <c r="F124" s="25"/>
      <c r="G124" s="20" t="s">
        <v>103</v>
      </c>
      <c r="H124" s="20">
        <v>1</v>
      </c>
      <c r="I124" s="52">
        <v>43313</v>
      </c>
      <c r="J124" s="52">
        <v>43313</v>
      </c>
      <c r="K124" s="53"/>
      <c r="L124" s="54"/>
      <c r="M124" s="18"/>
      <c r="N124" s="19"/>
      <c r="O124" s="55">
        <v>12040</v>
      </c>
      <c r="P124" s="53"/>
      <c r="Q124" s="72"/>
      <c r="R124" s="73"/>
      <c r="S124" s="74"/>
      <c r="T124" s="74"/>
      <c r="U124" s="71"/>
      <c r="V124" s="75"/>
      <c r="W124" s="75"/>
      <c r="Y124" s="89"/>
      <c r="Z124" s="90"/>
      <c r="AA124" s="89"/>
      <c r="AB124" s="90"/>
    </row>
    <row r="125" ht="16.5" spans="1:28">
      <c r="A125" s="18">
        <v>112</v>
      </c>
      <c r="B125" s="19"/>
      <c r="C125" s="24" t="s">
        <v>150</v>
      </c>
      <c r="D125" s="20"/>
      <c r="E125" s="24" t="s">
        <v>263</v>
      </c>
      <c r="F125" s="25"/>
      <c r="G125" s="20" t="s">
        <v>103</v>
      </c>
      <c r="H125" s="20">
        <v>1</v>
      </c>
      <c r="I125" s="52">
        <v>43313</v>
      </c>
      <c r="J125" s="52">
        <v>43313</v>
      </c>
      <c r="K125" s="53"/>
      <c r="L125" s="54"/>
      <c r="M125" s="18"/>
      <c r="N125" s="19"/>
      <c r="O125" s="55">
        <v>3360</v>
      </c>
      <c r="P125" s="53"/>
      <c r="Q125" s="72"/>
      <c r="R125" s="73"/>
      <c r="S125" s="74"/>
      <c r="T125" s="74"/>
      <c r="U125" s="71"/>
      <c r="V125" s="75"/>
      <c r="W125" s="75"/>
      <c r="Y125" s="89"/>
      <c r="Z125" s="90"/>
      <c r="AA125" s="89"/>
      <c r="AB125" s="90"/>
    </row>
    <row r="126" ht="16.5" spans="1:28">
      <c r="A126" s="18">
        <v>113</v>
      </c>
      <c r="B126" s="19"/>
      <c r="C126" s="24" t="s">
        <v>151</v>
      </c>
      <c r="D126" s="20" t="s">
        <v>152</v>
      </c>
      <c r="E126" s="24" t="s">
        <v>263</v>
      </c>
      <c r="F126" s="25" t="s">
        <v>257</v>
      </c>
      <c r="G126" s="20" t="s">
        <v>48</v>
      </c>
      <c r="H126" s="20">
        <v>12</v>
      </c>
      <c r="I126" s="52">
        <v>43313</v>
      </c>
      <c r="J126" s="52">
        <v>43313</v>
      </c>
      <c r="K126" s="53"/>
      <c r="L126" s="54"/>
      <c r="M126" s="18"/>
      <c r="N126" s="19"/>
      <c r="O126" s="55">
        <v>990</v>
      </c>
      <c r="P126" s="53"/>
      <c r="Q126" s="72"/>
      <c r="R126" s="73"/>
      <c r="S126" s="74"/>
      <c r="T126" s="74"/>
      <c r="U126" s="71"/>
      <c r="V126" s="75"/>
      <c r="W126" s="75"/>
      <c r="Y126" s="89"/>
      <c r="Z126" s="90"/>
      <c r="AA126" s="89"/>
      <c r="AB126" s="90"/>
    </row>
    <row r="127" s="3" customFormat="1" ht="16.5" spans="1:28">
      <c r="A127" s="27">
        <v>114</v>
      </c>
      <c r="B127" s="28"/>
      <c r="C127" s="29" t="s">
        <v>282</v>
      </c>
      <c r="D127" s="30" t="s">
        <v>259</v>
      </c>
      <c r="E127" s="29" t="s">
        <v>263</v>
      </c>
      <c r="F127" s="32" t="s">
        <v>261</v>
      </c>
      <c r="G127" s="30" t="s">
        <v>48</v>
      </c>
      <c r="H127" s="30">
        <v>1701</v>
      </c>
      <c r="I127" s="57">
        <v>43313</v>
      </c>
      <c r="J127" s="57">
        <v>43313</v>
      </c>
      <c r="K127" s="58"/>
      <c r="L127" s="59"/>
      <c r="M127" s="27"/>
      <c r="N127" s="28"/>
      <c r="O127" s="60"/>
      <c r="P127" s="58"/>
      <c r="Q127" s="78"/>
      <c r="R127" s="99" t="s">
        <v>252</v>
      </c>
      <c r="S127" s="81">
        <f>0.7*H127</f>
        <v>1190.7</v>
      </c>
      <c r="T127" s="81">
        <f>S127*2</f>
        <v>2381.4</v>
      </c>
      <c r="U127" s="98"/>
      <c r="V127" s="80"/>
      <c r="W127" s="80"/>
      <c r="Y127" s="91"/>
      <c r="Z127" s="92"/>
      <c r="AA127" s="91"/>
      <c r="AB127" s="92"/>
    </row>
    <row r="128" ht="16.5" spans="1:28">
      <c r="A128" s="93" t="s">
        <v>283</v>
      </c>
      <c r="B128" s="19"/>
      <c r="C128" s="24"/>
      <c r="D128" s="20"/>
      <c r="E128" s="24"/>
      <c r="F128" s="25"/>
      <c r="G128" s="20"/>
      <c r="H128" s="20"/>
      <c r="I128" s="52"/>
      <c r="J128" s="52"/>
      <c r="K128" s="94">
        <v>5814424.77</v>
      </c>
      <c r="L128" s="50">
        <v>5814424.77</v>
      </c>
      <c r="M128" s="18"/>
      <c r="N128" s="19"/>
      <c r="O128" s="55">
        <v>0</v>
      </c>
      <c r="P128" s="53"/>
      <c r="Q128" s="72"/>
      <c r="R128" s="73"/>
      <c r="S128" s="74"/>
      <c r="T128" s="74"/>
      <c r="U128" s="71"/>
      <c r="V128" s="75"/>
      <c r="W128" s="75"/>
      <c r="Y128" s="89"/>
      <c r="Z128" s="90"/>
      <c r="AA128" s="89"/>
      <c r="AB128" s="90"/>
    </row>
    <row r="129" ht="16.5" spans="1:28">
      <c r="A129" s="18">
        <v>115</v>
      </c>
      <c r="B129" s="19"/>
      <c r="C129" s="24" t="s">
        <v>153</v>
      </c>
      <c r="D129" s="20" t="s">
        <v>154</v>
      </c>
      <c r="E129" s="24" t="s">
        <v>284</v>
      </c>
      <c r="F129" s="25" t="s">
        <v>285</v>
      </c>
      <c r="G129" s="20" t="s">
        <v>16</v>
      </c>
      <c r="H129" s="20">
        <v>1</v>
      </c>
      <c r="I129" s="52">
        <v>43344</v>
      </c>
      <c r="J129" s="52">
        <v>43344</v>
      </c>
      <c r="K129" s="53">
        <v>3775.13482292917</v>
      </c>
      <c r="L129" s="54">
        <v>3775.13482292917</v>
      </c>
      <c r="M129" s="18"/>
      <c r="N129" s="19"/>
      <c r="O129" s="55">
        <v>50</v>
      </c>
      <c r="P129" s="53"/>
      <c r="Q129" s="72"/>
      <c r="R129" s="73"/>
      <c r="S129" s="74"/>
      <c r="T129" s="74"/>
      <c r="U129" s="75"/>
      <c r="V129" s="75"/>
      <c r="W129" s="75"/>
      <c r="Y129" s="89"/>
      <c r="Z129" s="90"/>
      <c r="AA129" s="89"/>
      <c r="AB129" s="90"/>
    </row>
    <row r="130" ht="24" spans="1:28">
      <c r="A130" s="18">
        <v>116</v>
      </c>
      <c r="B130" s="19"/>
      <c r="C130" s="24" t="s">
        <v>11</v>
      </c>
      <c r="D130" s="20" t="s">
        <v>155</v>
      </c>
      <c r="E130" s="24" t="s">
        <v>225</v>
      </c>
      <c r="F130" s="25" t="s">
        <v>233</v>
      </c>
      <c r="G130" s="20" t="s">
        <v>16</v>
      </c>
      <c r="H130" s="20">
        <v>1</v>
      </c>
      <c r="I130" s="52">
        <v>43344</v>
      </c>
      <c r="J130" s="52">
        <v>43344</v>
      </c>
      <c r="K130" s="53">
        <v>5104.40764790423</v>
      </c>
      <c r="L130" s="54">
        <v>5104.40764790423</v>
      </c>
      <c r="M130" s="18"/>
      <c r="N130" s="19"/>
      <c r="O130" s="55">
        <v>60</v>
      </c>
      <c r="P130" s="53"/>
      <c r="Q130" s="72"/>
      <c r="R130" s="73"/>
      <c r="S130" s="74"/>
      <c r="T130" s="74"/>
      <c r="U130" s="75"/>
      <c r="V130" s="75"/>
      <c r="W130" s="75"/>
      <c r="Y130" s="89"/>
      <c r="Z130" s="90"/>
      <c r="AA130" s="89"/>
      <c r="AB130" s="90"/>
    </row>
    <row r="131" ht="25.5" spans="1:28">
      <c r="A131" s="18">
        <v>117</v>
      </c>
      <c r="B131" s="19"/>
      <c r="C131" s="24" t="s">
        <v>17</v>
      </c>
      <c r="D131" s="20" t="s">
        <v>156</v>
      </c>
      <c r="E131" s="24" t="s">
        <v>286</v>
      </c>
      <c r="F131" s="25" t="s">
        <v>229</v>
      </c>
      <c r="G131" s="20" t="s">
        <v>16</v>
      </c>
      <c r="H131" s="20">
        <v>3</v>
      </c>
      <c r="I131" s="52">
        <v>43344</v>
      </c>
      <c r="J131" s="52">
        <v>43344</v>
      </c>
      <c r="K131" s="53">
        <v>29908.6385619389</v>
      </c>
      <c r="L131" s="54">
        <v>29908.6385619389</v>
      </c>
      <c r="M131" s="18"/>
      <c r="N131" s="19"/>
      <c r="O131" s="55">
        <v>4540</v>
      </c>
      <c r="P131" s="53"/>
      <c r="Q131" s="72"/>
      <c r="R131" s="73"/>
      <c r="S131" s="74"/>
      <c r="T131" s="74"/>
      <c r="U131" s="75"/>
      <c r="V131" s="75"/>
      <c r="W131" s="75"/>
      <c r="Y131" s="89"/>
      <c r="Z131" s="90"/>
      <c r="AA131" s="89"/>
      <c r="AB131" s="90"/>
    </row>
    <row r="132" ht="25.5" spans="1:28">
      <c r="A132" s="18">
        <v>118</v>
      </c>
      <c r="B132" s="19"/>
      <c r="C132" s="24" t="s">
        <v>22</v>
      </c>
      <c r="D132" s="20" t="s">
        <v>23</v>
      </c>
      <c r="E132" s="24" t="s">
        <v>231</v>
      </c>
      <c r="F132" s="25" t="s">
        <v>226</v>
      </c>
      <c r="G132" s="20" t="s">
        <v>16</v>
      </c>
      <c r="H132" s="20">
        <v>2</v>
      </c>
      <c r="I132" s="52">
        <v>43344</v>
      </c>
      <c r="J132" s="52">
        <v>43344</v>
      </c>
      <c r="K132" s="53">
        <v>26585.4564995012</v>
      </c>
      <c r="L132" s="54">
        <v>26585.4564995012</v>
      </c>
      <c r="M132" s="18"/>
      <c r="N132" s="19"/>
      <c r="O132" s="55">
        <v>5270</v>
      </c>
      <c r="P132" s="53"/>
      <c r="Q132" s="72"/>
      <c r="R132" s="73"/>
      <c r="S132" s="74"/>
      <c r="T132" s="74"/>
      <c r="U132" s="75"/>
      <c r="V132" s="75"/>
      <c r="W132" s="75"/>
      <c r="Y132" s="89"/>
      <c r="Z132" s="90"/>
      <c r="AA132" s="89"/>
      <c r="AB132" s="90"/>
    </row>
    <row r="133" s="2" customFormat="1" ht="24.75" spans="1:28">
      <c r="A133" s="18">
        <v>119</v>
      </c>
      <c r="B133" s="19"/>
      <c r="C133" s="24" t="s">
        <v>27</v>
      </c>
      <c r="D133" s="20" t="s">
        <v>28</v>
      </c>
      <c r="E133" s="24" t="s">
        <v>232</v>
      </c>
      <c r="F133" s="25" t="s">
        <v>233</v>
      </c>
      <c r="G133" s="20" t="s">
        <v>16</v>
      </c>
      <c r="H133" s="20">
        <v>1</v>
      </c>
      <c r="I133" s="52">
        <v>43344</v>
      </c>
      <c r="J133" s="52">
        <v>43344</v>
      </c>
      <c r="K133" s="53">
        <v>2326.22744370636</v>
      </c>
      <c r="L133" s="54">
        <v>2326.22744370636</v>
      </c>
      <c r="M133" s="18"/>
      <c r="N133" s="19"/>
      <c r="O133" s="55">
        <v>0</v>
      </c>
      <c r="P133" s="53"/>
      <c r="Q133" s="72"/>
      <c r="R133" s="73" t="s">
        <v>157</v>
      </c>
      <c r="S133" s="74"/>
      <c r="T133" s="74"/>
      <c r="U133" s="124"/>
      <c r="V133" s="75"/>
      <c r="W133" s="75"/>
      <c r="Y133" s="89"/>
      <c r="Z133" s="90"/>
      <c r="AA133" s="89"/>
      <c r="AB133" s="90"/>
    </row>
    <row r="134" s="2" customFormat="1" ht="16.5" spans="1:28">
      <c r="A134" s="18">
        <v>120</v>
      </c>
      <c r="B134" s="19"/>
      <c r="C134" s="24" t="s">
        <v>29</v>
      </c>
      <c r="D134" s="20" t="s">
        <v>30</v>
      </c>
      <c r="E134" s="24" t="s">
        <v>232</v>
      </c>
      <c r="F134" s="25" t="s">
        <v>233</v>
      </c>
      <c r="G134" s="20" t="s">
        <v>16</v>
      </c>
      <c r="H134" s="20">
        <v>2</v>
      </c>
      <c r="I134" s="52">
        <v>43344</v>
      </c>
      <c r="J134" s="52">
        <v>43344</v>
      </c>
      <c r="K134" s="53">
        <v>3721.96390993017</v>
      </c>
      <c r="L134" s="54">
        <v>3721.96390993017</v>
      </c>
      <c r="M134" s="18"/>
      <c r="N134" s="19"/>
      <c r="O134" s="55">
        <v>0</v>
      </c>
      <c r="P134" s="53"/>
      <c r="Q134" s="72"/>
      <c r="R134" s="73" t="s">
        <v>157</v>
      </c>
      <c r="S134" s="74"/>
      <c r="T134" s="74"/>
      <c r="U134" s="124"/>
      <c r="V134" s="75"/>
      <c r="W134" s="75"/>
      <c r="Y134" s="89"/>
      <c r="Z134" s="90"/>
      <c r="AA134" s="89"/>
      <c r="AB134" s="90"/>
    </row>
    <row r="135" s="2" customFormat="1" ht="25.5" spans="1:28">
      <c r="A135" s="18">
        <v>121</v>
      </c>
      <c r="B135" s="19"/>
      <c r="C135" s="26" t="s">
        <v>158</v>
      </c>
      <c r="D135" s="20" t="s">
        <v>159</v>
      </c>
      <c r="E135" s="24" t="s">
        <v>225</v>
      </c>
      <c r="F135" s="25" t="s">
        <v>233</v>
      </c>
      <c r="G135" s="20" t="s">
        <v>16</v>
      </c>
      <c r="H135" s="20">
        <v>1</v>
      </c>
      <c r="I135" s="52">
        <v>43344</v>
      </c>
      <c r="J135" s="52">
        <v>43344</v>
      </c>
      <c r="K135" s="53">
        <v>2990863.85619389</v>
      </c>
      <c r="L135" s="54">
        <v>2990863.85619389</v>
      </c>
      <c r="M135" s="18"/>
      <c r="N135" s="19"/>
      <c r="O135" s="55">
        <v>109510</v>
      </c>
      <c r="P135" s="53"/>
      <c r="Q135" s="72"/>
      <c r="R135" s="73"/>
      <c r="S135" s="74"/>
      <c r="T135" s="74"/>
      <c r="U135" s="124"/>
      <c r="V135" s="75"/>
      <c r="W135" s="75"/>
      <c r="Y135" s="89"/>
      <c r="Z135" s="90"/>
      <c r="AA135" s="89"/>
      <c r="AB135" s="90"/>
    </row>
    <row r="136" s="2" customFormat="1" ht="24" spans="1:28">
      <c r="A136" s="18">
        <v>122</v>
      </c>
      <c r="B136" s="19"/>
      <c r="C136" s="24" t="s">
        <v>33</v>
      </c>
      <c r="D136" s="20" t="s">
        <v>121</v>
      </c>
      <c r="E136" s="24" t="s">
        <v>225</v>
      </c>
      <c r="F136" s="25" t="s">
        <v>234</v>
      </c>
      <c r="G136" s="20" t="s">
        <v>16</v>
      </c>
      <c r="H136" s="20">
        <v>1</v>
      </c>
      <c r="I136" s="52">
        <v>43344</v>
      </c>
      <c r="J136" s="52">
        <v>43344</v>
      </c>
      <c r="K136" s="53">
        <v>84408.8243859164</v>
      </c>
      <c r="L136" s="54">
        <v>84408.8243859164</v>
      </c>
      <c r="M136" s="18"/>
      <c r="N136" s="19"/>
      <c r="O136" s="55">
        <v>0</v>
      </c>
      <c r="P136" s="53"/>
      <c r="Q136" s="72"/>
      <c r="R136" s="73" t="s">
        <v>160</v>
      </c>
      <c r="S136" s="74"/>
      <c r="T136" s="74"/>
      <c r="U136" s="124"/>
      <c r="V136" s="75"/>
      <c r="W136" s="75"/>
      <c r="Y136" s="89"/>
      <c r="Z136" s="90"/>
      <c r="AA136" s="89"/>
      <c r="AB136" s="90"/>
    </row>
    <row r="137" s="2" customFormat="1" ht="25.5" spans="1:28">
      <c r="A137" s="18">
        <v>123</v>
      </c>
      <c r="B137" s="19"/>
      <c r="C137" s="24" t="s">
        <v>36</v>
      </c>
      <c r="D137" s="20" t="s">
        <v>37</v>
      </c>
      <c r="E137" s="24" t="s">
        <v>232</v>
      </c>
      <c r="F137" s="25" t="s">
        <v>233</v>
      </c>
      <c r="G137" s="20" t="s">
        <v>16</v>
      </c>
      <c r="H137" s="20">
        <v>1</v>
      </c>
      <c r="I137" s="52">
        <v>43344</v>
      </c>
      <c r="J137" s="52">
        <v>43344</v>
      </c>
      <c r="K137" s="53">
        <v>8507.34607984039</v>
      </c>
      <c r="L137" s="54">
        <v>8507.34607984039</v>
      </c>
      <c r="M137" s="18"/>
      <c r="N137" s="19"/>
      <c r="O137" s="55">
        <v>0</v>
      </c>
      <c r="P137" s="53"/>
      <c r="Q137" s="72"/>
      <c r="R137" s="73" t="s">
        <v>160</v>
      </c>
      <c r="S137" s="74"/>
      <c r="T137" s="74"/>
      <c r="U137" s="124"/>
      <c r="V137" s="75"/>
      <c r="W137" s="75"/>
      <c r="Y137" s="89"/>
      <c r="Z137" s="90"/>
      <c r="AA137" s="89"/>
      <c r="AB137" s="90"/>
    </row>
    <row r="138" s="2" customFormat="1" ht="16.5" spans="1:28">
      <c r="A138" s="18">
        <v>124</v>
      </c>
      <c r="B138" s="19"/>
      <c r="C138" s="24" t="s">
        <v>38</v>
      </c>
      <c r="D138" s="20" t="s">
        <v>39</v>
      </c>
      <c r="E138" s="24" t="s">
        <v>232</v>
      </c>
      <c r="F138" s="25" t="s">
        <v>235</v>
      </c>
      <c r="G138" s="20" t="s">
        <v>40</v>
      </c>
      <c r="H138" s="20">
        <v>12</v>
      </c>
      <c r="I138" s="52">
        <v>43344</v>
      </c>
      <c r="J138" s="52">
        <v>43344</v>
      </c>
      <c r="K138" s="53">
        <v>39822.3552906029</v>
      </c>
      <c r="L138" s="54">
        <v>39822.3552906029</v>
      </c>
      <c r="M138" s="18"/>
      <c r="N138" s="19"/>
      <c r="O138" s="55">
        <v>0</v>
      </c>
      <c r="P138" s="53"/>
      <c r="Q138" s="72"/>
      <c r="R138" s="73" t="s">
        <v>160</v>
      </c>
      <c r="S138" s="74"/>
      <c r="T138" s="74"/>
      <c r="U138" s="124"/>
      <c r="V138" s="75"/>
      <c r="W138" s="75"/>
      <c r="Y138" s="89"/>
      <c r="Z138" s="90"/>
      <c r="AA138" s="89"/>
      <c r="AB138" s="90"/>
    </row>
    <row r="139" ht="24" spans="1:28">
      <c r="A139" s="18">
        <v>125</v>
      </c>
      <c r="B139" s="19"/>
      <c r="C139" s="24" t="s">
        <v>41</v>
      </c>
      <c r="D139" s="20" t="s">
        <v>42</v>
      </c>
      <c r="E139" s="24" t="s">
        <v>225</v>
      </c>
      <c r="F139" s="25" t="s">
        <v>236</v>
      </c>
      <c r="G139" s="20" t="s">
        <v>16</v>
      </c>
      <c r="H139" s="20">
        <v>1</v>
      </c>
      <c r="I139" s="52">
        <v>43344</v>
      </c>
      <c r="J139" s="52">
        <v>43344</v>
      </c>
      <c r="K139" s="53">
        <v>64336.8047287929</v>
      </c>
      <c r="L139" s="54">
        <v>64336.8047287929</v>
      </c>
      <c r="M139" s="18"/>
      <c r="N139" s="19"/>
      <c r="O139" s="55">
        <v>0</v>
      </c>
      <c r="P139" s="53"/>
      <c r="Q139" s="72"/>
      <c r="R139" s="73" t="s">
        <v>160</v>
      </c>
      <c r="S139" s="74"/>
      <c r="T139" s="74"/>
      <c r="U139" s="124"/>
      <c r="V139" s="75"/>
      <c r="W139" s="75"/>
      <c r="Y139" s="89"/>
      <c r="Z139" s="90"/>
      <c r="AA139" s="89"/>
      <c r="AB139" s="90"/>
    </row>
    <row r="140" ht="25.5" spans="1:28">
      <c r="A140" s="18">
        <v>126</v>
      </c>
      <c r="B140" s="19"/>
      <c r="C140" s="24" t="s">
        <v>49</v>
      </c>
      <c r="D140" s="20" t="s">
        <v>161</v>
      </c>
      <c r="E140" s="24" t="s">
        <v>225</v>
      </c>
      <c r="F140" s="25" t="s">
        <v>238</v>
      </c>
      <c r="G140" s="20" t="s">
        <v>16</v>
      </c>
      <c r="H140" s="20">
        <v>4</v>
      </c>
      <c r="I140" s="52">
        <v>43344</v>
      </c>
      <c r="J140" s="52">
        <v>43344</v>
      </c>
      <c r="K140" s="53">
        <v>136715.710048685</v>
      </c>
      <c r="L140" s="54">
        <v>136715.710048685</v>
      </c>
      <c r="M140" s="18"/>
      <c r="N140" s="19"/>
      <c r="O140" s="55">
        <v>27900</v>
      </c>
      <c r="P140" s="53"/>
      <c r="Q140" s="72"/>
      <c r="R140" s="73"/>
      <c r="S140" s="74"/>
      <c r="T140" s="74"/>
      <c r="U140" s="124"/>
      <c r="V140" s="75"/>
      <c r="W140" s="75"/>
      <c r="Y140" s="89"/>
      <c r="Z140" s="90"/>
      <c r="AA140" s="89"/>
      <c r="AB140" s="90"/>
    </row>
    <row r="141" ht="16.5" spans="1:28">
      <c r="A141" s="18">
        <v>127</v>
      </c>
      <c r="B141" s="19"/>
      <c r="C141" s="24" t="s">
        <v>44</v>
      </c>
      <c r="D141" s="20" t="s">
        <v>45</v>
      </c>
      <c r="E141" s="24" t="s">
        <v>237</v>
      </c>
      <c r="F141" s="25" t="s">
        <v>233</v>
      </c>
      <c r="G141" s="20" t="s">
        <v>16</v>
      </c>
      <c r="H141" s="20">
        <v>1</v>
      </c>
      <c r="I141" s="52">
        <v>43344</v>
      </c>
      <c r="J141" s="52">
        <v>43344</v>
      </c>
      <c r="K141" s="53">
        <v>15552.4920522082</v>
      </c>
      <c r="L141" s="54">
        <v>15552.4920522082</v>
      </c>
      <c r="M141" s="18"/>
      <c r="N141" s="19"/>
      <c r="O141" s="55">
        <v>1610</v>
      </c>
      <c r="P141" s="53"/>
      <c r="Q141" s="72"/>
      <c r="R141" s="73"/>
      <c r="S141" s="74"/>
      <c r="T141" s="74"/>
      <c r="U141" s="124"/>
      <c r="V141" s="75"/>
      <c r="W141" s="75"/>
      <c r="Y141" s="89"/>
      <c r="Z141" s="90"/>
      <c r="AA141" s="89"/>
      <c r="AB141" s="90"/>
    </row>
    <row r="142" s="2" customFormat="1" ht="16.5" spans="1:28">
      <c r="A142" s="18">
        <v>128</v>
      </c>
      <c r="B142" s="19"/>
      <c r="C142" s="26" t="s">
        <v>46</v>
      </c>
      <c r="D142" s="20" t="s">
        <v>162</v>
      </c>
      <c r="E142" s="24" t="s">
        <v>237</v>
      </c>
      <c r="F142" s="25" t="s">
        <v>233</v>
      </c>
      <c r="G142" s="20" t="s">
        <v>48</v>
      </c>
      <c r="H142" s="20">
        <v>6</v>
      </c>
      <c r="I142" s="52">
        <v>43344</v>
      </c>
      <c r="J142" s="52">
        <v>43344</v>
      </c>
      <c r="K142" s="53">
        <v>11631.1372185318</v>
      </c>
      <c r="L142" s="54">
        <v>11631.1372185318</v>
      </c>
      <c r="M142" s="18"/>
      <c r="N142" s="19"/>
      <c r="O142" s="56">
        <v>3050</v>
      </c>
      <c r="P142" s="53"/>
      <c r="Q142" s="72"/>
      <c r="R142" s="73"/>
      <c r="T142" s="74"/>
      <c r="U142" s="56">
        <v>3050</v>
      </c>
      <c r="V142" s="75"/>
      <c r="W142" s="75"/>
      <c r="Y142" s="89"/>
      <c r="Z142" s="90"/>
      <c r="AA142" s="89"/>
      <c r="AB142" s="90"/>
    </row>
    <row r="143" ht="38.25" spans="1:28">
      <c r="A143" s="18">
        <v>129</v>
      </c>
      <c r="B143" s="19"/>
      <c r="C143" s="24" t="s">
        <v>55</v>
      </c>
      <c r="D143" s="20" t="s">
        <v>163</v>
      </c>
      <c r="E143" s="24" t="s">
        <v>286</v>
      </c>
      <c r="F143" s="25" t="s">
        <v>229</v>
      </c>
      <c r="G143" s="20" t="s">
        <v>19</v>
      </c>
      <c r="H143" s="20">
        <v>2</v>
      </c>
      <c r="I143" s="52">
        <v>43344</v>
      </c>
      <c r="J143" s="52">
        <v>43344</v>
      </c>
      <c r="K143" s="53">
        <v>19939.0923746259</v>
      </c>
      <c r="L143" s="54">
        <v>19939.0923746259</v>
      </c>
      <c r="M143" s="18"/>
      <c r="N143" s="19"/>
      <c r="O143" s="55">
        <v>3030</v>
      </c>
      <c r="P143" s="53"/>
      <c r="Q143" s="72"/>
      <c r="R143" s="73"/>
      <c r="S143" s="74"/>
      <c r="T143" s="74"/>
      <c r="U143" s="124"/>
      <c r="V143" s="75"/>
      <c r="W143" s="75"/>
      <c r="Y143" s="89"/>
      <c r="Z143" s="90"/>
      <c r="AA143" s="89"/>
      <c r="AB143" s="90"/>
    </row>
    <row r="144" ht="24" spans="1:28">
      <c r="A144" s="18">
        <v>130</v>
      </c>
      <c r="B144" s="19"/>
      <c r="C144" s="24" t="s">
        <v>75</v>
      </c>
      <c r="D144" s="20" t="s">
        <v>76</v>
      </c>
      <c r="E144" s="24" t="s">
        <v>225</v>
      </c>
      <c r="F144" s="25" t="s">
        <v>233</v>
      </c>
      <c r="G144" s="20" t="s">
        <v>16</v>
      </c>
      <c r="H144" s="20">
        <v>2</v>
      </c>
      <c r="I144" s="52">
        <v>43344</v>
      </c>
      <c r="J144" s="52">
        <v>43344</v>
      </c>
      <c r="K144" s="53">
        <v>57756.9042451664</v>
      </c>
      <c r="L144" s="54">
        <v>57756.9042451664</v>
      </c>
      <c r="M144" s="18"/>
      <c r="N144" s="19"/>
      <c r="O144" s="55">
        <v>600</v>
      </c>
      <c r="P144" s="53"/>
      <c r="Q144" s="72"/>
      <c r="R144" s="73"/>
      <c r="S144" s="74"/>
      <c r="T144" s="74"/>
      <c r="U144" s="124"/>
      <c r="V144" s="75"/>
      <c r="W144" s="75"/>
      <c r="Y144" s="89"/>
      <c r="Z144" s="90"/>
      <c r="AA144" s="89"/>
      <c r="AB144" s="90"/>
    </row>
    <row r="145" ht="16.5" spans="1:28">
      <c r="A145" s="18">
        <v>131</v>
      </c>
      <c r="B145" s="19"/>
      <c r="C145" s="24" t="s">
        <v>164</v>
      </c>
      <c r="D145" s="20" t="s">
        <v>165</v>
      </c>
      <c r="E145" s="24"/>
      <c r="F145" s="25"/>
      <c r="G145" s="20" t="s">
        <v>19</v>
      </c>
      <c r="H145" s="20">
        <v>1</v>
      </c>
      <c r="I145" s="52">
        <v>43344</v>
      </c>
      <c r="J145" s="52">
        <v>43344</v>
      </c>
      <c r="K145" s="53">
        <v>3562.45117093316</v>
      </c>
      <c r="L145" s="54">
        <v>3562.45117093316</v>
      </c>
      <c r="M145" s="18"/>
      <c r="N145" s="19"/>
      <c r="O145" s="55">
        <v>820</v>
      </c>
      <c r="P145" s="53"/>
      <c r="Q145" s="72"/>
      <c r="R145" s="73"/>
      <c r="S145" s="74"/>
      <c r="T145" s="74"/>
      <c r="U145" s="124"/>
      <c r="V145" s="75"/>
      <c r="W145" s="75"/>
      <c r="Y145" s="89"/>
      <c r="Z145" s="90"/>
      <c r="AA145" s="89"/>
      <c r="AB145" s="90"/>
    </row>
    <row r="146" ht="24" spans="1:28">
      <c r="A146" s="18">
        <v>132</v>
      </c>
      <c r="B146" s="19"/>
      <c r="C146" s="24" t="s">
        <v>123</v>
      </c>
      <c r="D146" s="20" t="s">
        <v>34</v>
      </c>
      <c r="E146" s="24" t="s">
        <v>225</v>
      </c>
      <c r="F146" s="25" t="s">
        <v>233</v>
      </c>
      <c r="G146" s="20" t="s">
        <v>16</v>
      </c>
      <c r="H146" s="20">
        <v>1</v>
      </c>
      <c r="I146" s="52">
        <v>43344</v>
      </c>
      <c r="J146" s="52">
        <v>43344</v>
      </c>
      <c r="K146" s="53">
        <v>26439.236488754</v>
      </c>
      <c r="L146" s="54">
        <v>26439.236488754</v>
      </c>
      <c r="M146" s="18"/>
      <c r="N146" s="19"/>
      <c r="O146" s="55">
        <v>1610</v>
      </c>
      <c r="P146" s="53"/>
      <c r="Q146" s="72"/>
      <c r="R146" s="73"/>
      <c r="S146" s="74"/>
      <c r="T146" s="74"/>
      <c r="U146" s="124"/>
      <c r="V146" s="75"/>
      <c r="W146" s="75"/>
      <c r="Y146" s="89"/>
      <c r="Z146" s="90"/>
      <c r="AA146" s="89"/>
      <c r="AB146" s="90"/>
    </row>
    <row r="147" ht="25.5" spans="1:28">
      <c r="A147" s="18">
        <v>133</v>
      </c>
      <c r="B147" s="19"/>
      <c r="C147" s="24" t="s">
        <v>166</v>
      </c>
      <c r="D147" s="20" t="s">
        <v>167</v>
      </c>
      <c r="E147" s="24" t="s">
        <v>225</v>
      </c>
      <c r="F147" s="25" t="s">
        <v>235</v>
      </c>
      <c r="G147" s="20" t="s">
        <v>19</v>
      </c>
      <c r="H147" s="20">
        <v>1</v>
      </c>
      <c r="I147" s="52">
        <v>43344</v>
      </c>
      <c r="J147" s="52">
        <v>43344</v>
      </c>
      <c r="K147" s="53">
        <v>5825.5381554532</v>
      </c>
      <c r="L147" s="54">
        <v>5825.5381554532</v>
      </c>
      <c r="M147" s="18"/>
      <c r="N147" s="19"/>
      <c r="O147" s="55">
        <v>1550</v>
      </c>
      <c r="P147" s="53"/>
      <c r="Q147" s="72"/>
      <c r="R147" s="73"/>
      <c r="S147" s="74"/>
      <c r="T147" s="74"/>
      <c r="U147" s="124"/>
      <c r="V147" s="75"/>
      <c r="W147" s="75"/>
      <c r="Y147" s="89"/>
      <c r="Z147" s="90"/>
      <c r="AA147" s="89"/>
      <c r="AB147" s="90"/>
    </row>
    <row r="148" ht="63" spans="1:28">
      <c r="A148" s="18">
        <v>134</v>
      </c>
      <c r="B148" s="19"/>
      <c r="C148" s="24" t="s">
        <v>168</v>
      </c>
      <c r="D148" s="20" t="s">
        <v>169</v>
      </c>
      <c r="E148" s="24" t="s">
        <v>225</v>
      </c>
      <c r="F148" s="25" t="s">
        <v>287</v>
      </c>
      <c r="G148" s="20" t="s">
        <v>16</v>
      </c>
      <c r="H148" s="20">
        <v>1</v>
      </c>
      <c r="I148" s="52">
        <v>43344</v>
      </c>
      <c r="J148" s="52">
        <v>43344</v>
      </c>
      <c r="K148" s="53">
        <v>187427.468321484</v>
      </c>
      <c r="L148" s="54">
        <v>187427.468321484</v>
      </c>
      <c r="M148" s="18"/>
      <c r="N148" s="19"/>
      <c r="O148" s="55">
        <v>6030</v>
      </c>
      <c r="P148" s="53"/>
      <c r="Q148" s="72"/>
      <c r="R148" s="73"/>
      <c r="S148" s="74"/>
      <c r="T148" s="74"/>
      <c r="U148" s="124"/>
      <c r="V148" s="75"/>
      <c r="W148" s="75"/>
      <c r="Y148" s="89"/>
      <c r="Z148" s="90"/>
      <c r="AA148" s="89"/>
      <c r="AB148" s="90"/>
    </row>
    <row r="149" ht="24" spans="1:28">
      <c r="A149" s="18">
        <v>135</v>
      </c>
      <c r="B149" s="19"/>
      <c r="C149" s="24" t="s">
        <v>170</v>
      </c>
      <c r="D149" s="20" t="s">
        <v>171</v>
      </c>
      <c r="E149" s="24" t="s">
        <v>225</v>
      </c>
      <c r="F149" s="25" t="s">
        <v>288</v>
      </c>
      <c r="G149" s="20" t="s">
        <v>16</v>
      </c>
      <c r="H149" s="20">
        <v>1</v>
      </c>
      <c r="I149" s="52">
        <v>43344</v>
      </c>
      <c r="J149" s="52">
        <v>43344</v>
      </c>
      <c r="K149" s="53">
        <v>26452.5292170037</v>
      </c>
      <c r="L149" s="54">
        <v>26452.5292170037</v>
      </c>
      <c r="M149" s="18"/>
      <c r="N149" s="19"/>
      <c r="O149" s="55">
        <v>1360</v>
      </c>
      <c r="P149" s="53"/>
      <c r="Q149" s="72"/>
      <c r="R149" s="73"/>
      <c r="S149" s="74"/>
      <c r="T149" s="74"/>
      <c r="U149" s="124"/>
      <c r="V149" s="75"/>
      <c r="W149" s="75"/>
      <c r="Y149" s="89"/>
      <c r="Z149" s="90"/>
      <c r="AA149" s="89"/>
      <c r="AB149" s="90"/>
    </row>
    <row r="150" ht="16.5" spans="1:28">
      <c r="A150" s="18">
        <v>136</v>
      </c>
      <c r="B150" s="19"/>
      <c r="C150" s="24" t="s">
        <v>64</v>
      </c>
      <c r="D150" s="20" t="s">
        <v>65</v>
      </c>
      <c r="E150" s="24" t="s">
        <v>243</v>
      </c>
      <c r="F150" s="25"/>
      <c r="G150" s="20" t="s">
        <v>16</v>
      </c>
      <c r="H150" s="20">
        <v>1</v>
      </c>
      <c r="I150" s="52">
        <v>43344</v>
      </c>
      <c r="J150" s="52">
        <v>43344</v>
      </c>
      <c r="K150" s="53"/>
      <c r="L150" s="54"/>
      <c r="M150" s="18"/>
      <c r="N150" s="19"/>
      <c r="O150" s="55"/>
      <c r="P150" s="53"/>
      <c r="Q150" s="72"/>
      <c r="R150" s="73" t="s">
        <v>172</v>
      </c>
      <c r="S150" s="74"/>
      <c r="T150" s="74"/>
      <c r="U150" s="124"/>
      <c r="V150" s="75"/>
      <c r="W150" s="75"/>
      <c r="Y150" s="89"/>
      <c r="Z150" s="90"/>
      <c r="AA150" s="89"/>
      <c r="AB150" s="90"/>
    </row>
    <row r="151" ht="16.5" spans="1:28">
      <c r="A151" s="18">
        <v>137</v>
      </c>
      <c r="B151" s="19"/>
      <c r="C151" s="24" t="s">
        <v>67</v>
      </c>
      <c r="D151" s="20" t="s">
        <v>68</v>
      </c>
      <c r="E151" s="24"/>
      <c r="F151" s="25"/>
      <c r="G151" s="20" t="s">
        <v>16</v>
      </c>
      <c r="H151" s="20">
        <v>2</v>
      </c>
      <c r="I151" s="52">
        <v>43344</v>
      </c>
      <c r="J151" s="52">
        <v>43344</v>
      </c>
      <c r="K151" s="53"/>
      <c r="L151" s="54"/>
      <c r="M151" s="18"/>
      <c r="N151" s="19"/>
      <c r="O151" s="55"/>
      <c r="P151" s="53"/>
      <c r="Q151" s="72"/>
      <c r="R151" s="73" t="s">
        <v>172</v>
      </c>
      <c r="S151" s="74"/>
      <c r="T151" s="74"/>
      <c r="U151" s="124"/>
      <c r="V151" s="75"/>
      <c r="W151" s="75"/>
      <c r="Y151" s="89"/>
      <c r="Z151" s="90"/>
      <c r="AA151" s="89"/>
      <c r="AB151" s="90"/>
    </row>
    <row r="152" ht="16.5" spans="1:28">
      <c r="A152" s="18">
        <v>138</v>
      </c>
      <c r="B152" s="19"/>
      <c r="C152" s="24" t="s">
        <v>173</v>
      </c>
      <c r="D152" s="20"/>
      <c r="E152" s="24"/>
      <c r="F152" s="25"/>
      <c r="G152" s="20" t="s">
        <v>16</v>
      </c>
      <c r="H152" s="20">
        <v>1</v>
      </c>
      <c r="I152" s="52">
        <v>43344</v>
      </c>
      <c r="J152" s="52">
        <v>43344</v>
      </c>
      <c r="K152" s="53">
        <v>8507.34607984039</v>
      </c>
      <c r="L152" s="54">
        <v>8507.34607984039</v>
      </c>
      <c r="M152" s="18"/>
      <c r="N152" s="19"/>
      <c r="O152" s="55">
        <v>2010</v>
      </c>
      <c r="P152" s="53"/>
      <c r="Q152" s="72"/>
      <c r="R152" s="73"/>
      <c r="S152" s="74"/>
      <c r="T152" s="74"/>
      <c r="U152" s="124"/>
      <c r="V152" s="75"/>
      <c r="W152" s="75"/>
      <c r="Y152" s="89"/>
      <c r="Z152" s="90"/>
      <c r="AA152" s="89"/>
      <c r="AB152" s="90"/>
    </row>
    <row r="153" ht="24" spans="1:28">
      <c r="A153" s="18">
        <v>139</v>
      </c>
      <c r="B153" s="19"/>
      <c r="C153" s="24" t="s">
        <v>174</v>
      </c>
      <c r="D153" s="20" t="s">
        <v>175</v>
      </c>
      <c r="E153" s="24" t="s">
        <v>225</v>
      </c>
      <c r="F153" s="25" t="s">
        <v>233</v>
      </c>
      <c r="G153" s="20" t="s">
        <v>16</v>
      </c>
      <c r="H153" s="20">
        <v>1</v>
      </c>
      <c r="I153" s="52">
        <v>43344</v>
      </c>
      <c r="J153" s="52">
        <v>43344</v>
      </c>
      <c r="K153" s="53">
        <v>43201.3668116895</v>
      </c>
      <c r="L153" s="54">
        <v>43201.3668116895</v>
      </c>
      <c r="M153" s="18"/>
      <c r="N153" s="19"/>
      <c r="O153" s="55">
        <v>2010</v>
      </c>
      <c r="P153" s="53"/>
      <c r="Q153" s="72"/>
      <c r="R153" s="73"/>
      <c r="S153" s="74"/>
      <c r="T153" s="74"/>
      <c r="U153" s="124"/>
      <c r="V153" s="75"/>
      <c r="W153" s="75"/>
      <c r="Y153" s="89"/>
      <c r="Z153" s="90"/>
      <c r="AA153" s="89"/>
      <c r="AB153" s="90"/>
    </row>
    <row r="154" ht="24" spans="1:28">
      <c r="A154" s="18">
        <v>140</v>
      </c>
      <c r="B154" s="19"/>
      <c r="C154" s="24" t="s">
        <v>69</v>
      </c>
      <c r="D154" s="20" t="s">
        <v>70</v>
      </c>
      <c r="E154" s="24" t="s">
        <v>225</v>
      </c>
      <c r="F154" s="25" t="s">
        <v>233</v>
      </c>
      <c r="G154" s="20" t="s">
        <v>16</v>
      </c>
      <c r="H154" s="20">
        <v>1</v>
      </c>
      <c r="I154" s="52">
        <v>43344</v>
      </c>
      <c r="J154" s="52">
        <v>43344</v>
      </c>
      <c r="K154" s="53">
        <v>41752.4594324667</v>
      </c>
      <c r="L154" s="54">
        <v>41752.4594324667</v>
      </c>
      <c r="M154" s="18"/>
      <c r="N154" s="19"/>
      <c r="O154" s="55">
        <v>4020</v>
      </c>
      <c r="P154" s="53"/>
      <c r="Q154" s="72"/>
      <c r="R154" s="73"/>
      <c r="S154" s="74"/>
      <c r="T154" s="74"/>
      <c r="U154" s="124"/>
      <c r="V154" s="75"/>
      <c r="W154" s="75"/>
      <c r="Y154" s="89"/>
      <c r="Z154" s="90"/>
      <c r="AA154" s="89"/>
      <c r="AB154" s="90"/>
    </row>
    <row r="155" ht="16.5" spans="1:28">
      <c r="A155" s="18">
        <v>141</v>
      </c>
      <c r="B155" s="19"/>
      <c r="C155" s="24" t="s">
        <v>73</v>
      </c>
      <c r="D155" s="20" t="s">
        <v>176</v>
      </c>
      <c r="E155" s="24" t="s">
        <v>289</v>
      </c>
      <c r="F155" s="25"/>
      <c r="G155" s="20" t="s">
        <v>19</v>
      </c>
      <c r="H155" s="20">
        <v>2</v>
      </c>
      <c r="I155" s="52">
        <v>43344</v>
      </c>
      <c r="J155" s="52">
        <v>43344</v>
      </c>
      <c r="K155" s="53">
        <v>19939.0923746259</v>
      </c>
      <c r="L155" s="54">
        <v>19939.0923746259</v>
      </c>
      <c r="M155" s="18"/>
      <c r="N155" s="19"/>
      <c r="O155" s="55">
        <v>6140</v>
      </c>
      <c r="P155" s="53"/>
      <c r="Q155" s="72"/>
      <c r="R155" s="73"/>
      <c r="S155" s="74"/>
      <c r="T155" s="74"/>
      <c r="U155" s="124"/>
      <c r="V155" s="75"/>
      <c r="W155" s="75"/>
      <c r="Y155" s="89"/>
      <c r="Z155" s="90"/>
      <c r="AA155" s="89"/>
      <c r="AB155" s="90"/>
    </row>
    <row r="156" ht="24" spans="1:28">
      <c r="A156" s="18">
        <v>142</v>
      </c>
      <c r="B156" s="19"/>
      <c r="C156" s="24" t="s">
        <v>177</v>
      </c>
      <c r="D156" s="20" t="s">
        <v>72</v>
      </c>
      <c r="E156" s="24" t="s">
        <v>225</v>
      </c>
      <c r="F156" s="25" t="s">
        <v>233</v>
      </c>
      <c r="G156" s="20" t="s">
        <v>16</v>
      </c>
      <c r="H156" s="20">
        <v>1</v>
      </c>
      <c r="I156" s="52">
        <v>43344</v>
      </c>
      <c r="J156" s="52">
        <v>43344</v>
      </c>
      <c r="K156" s="53">
        <v>136649.246407436</v>
      </c>
      <c r="L156" s="54">
        <v>136649.246407436</v>
      </c>
      <c r="M156" s="18"/>
      <c r="N156" s="19"/>
      <c r="O156" s="55">
        <v>3020</v>
      </c>
      <c r="P156" s="53"/>
      <c r="Q156" s="72"/>
      <c r="R156" s="73"/>
      <c r="S156" s="74"/>
      <c r="T156" s="74"/>
      <c r="U156" s="124"/>
      <c r="V156" s="75"/>
      <c r="W156" s="75"/>
      <c r="Y156" s="89"/>
      <c r="Z156" s="90"/>
      <c r="AA156" s="89"/>
      <c r="AB156" s="90"/>
    </row>
    <row r="157" ht="24" spans="1:28">
      <c r="A157" s="18">
        <v>143</v>
      </c>
      <c r="B157" s="19"/>
      <c r="C157" s="24" t="s">
        <v>81</v>
      </c>
      <c r="D157" s="20" t="s">
        <v>34</v>
      </c>
      <c r="E157" s="24" t="s">
        <v>225</v>
      </c>
      <c r="F157" s="25"/>
      <c r="G157" s="20"/>
      <c r="H157" s="20"/>
      <c r="I157" s="52">
        <v>43344</v>
      </c>
      <c r="J157" s="52">
        <v>43344</v>
      </c>
      <c r="K157" s="53">
        <v>340553.051394486</v>
      </c>
      <c r="L157" s="54">
        <v>340553.051394486</v>
      </c>
      <c r="M157" s="18"/>
      <c r="N157" s="19"/>
      <c r="O157" s="55">
        <v>202350</v>
      </c>
      <c r="P157" s="53"/>
      <c r="Q157" s="72"/>
      <c r="R157" s="73"/>
      <c r="S157" s="74"/>
      <c r="T157" s="74"/>
      <c r="U157" s="124"/>
      <c r="V157" s="75"/>
      <c r="W157" s="75"/>
      <c r="Y157" s="89"/>
      <c r="Z157" s="90"/>
      <c r="AA157" s="89"/>
      <c r="AB157" s="90"/>
    </row>
    <row r="158" ht="16.5" spans="1:28">
      <c r="A158" s="18">
        <v>144</v>
      </c>
      <c r="B158" s="19"/>
      <c r="C158" s="24" t="s">
        <v>178</v>
      </c>
      <c r="D158" s="20" t="s">
        <v>179</v>
      </c>
      <c r="E158" s="24" t="s">
        <v>290</v>
      </c>
      <c r="F158" s="25" t="s">
        <v>233</v>
      </c>
      <c r="G158" s="20" t="s">
        <v>61</v>
      </c>
      <c r="H158" s="20">
        <v>1</v>
      </c>
      <c r="I158" s="52">
        <v>43344</v>
      </c>
      <c r="J158" s="52">
        <v>43344</v>
      </c>
      <c r="K158" s="53">
        <v>94104.5403712844</v>
      </c>
      <c r="L158" s="54">
        <v>94104.5403712844</v>
      </c>
      <c r="M158" s="18"/>
      <c r="N158" s="19"/>
      <c r="O158" s="55">
        <v>4360</v>
      </c>
      <c r="P158" s="53"/>
      <c r="Q158" s="72"/>
      <c r="R158" s="73"/>
      <c r="S158" s="74"/>
      <c r="T158" s="74"/>
      <c r="U158" s="124"/>
      <c r="V158" s="75"/>
      <c r="W158" s="75"/>
      <c r="Y158" s="89"/>
      <c r="Z158" s="90"/>
      <c r="AA158" s="89"/>
      <c r="AB158" s="90"/>
    </row>
    <row r="159" ht="24" spans="1:28">
      <c r="A159" s="18">
        <v>145</v>
      </c>
      <c r="B159" s="19"/>
      <c r="C159" s="24" t="s">
        <v>180</v>
      </c>
      <c r="D159" s="20" t="s">
        <v>181</v>
      </c>
      <c r="E159" s="24" t="s">
        <v>228</v>
      </c>
      <c r="F159" s="25"/>
      <c r="G159" s="20" t="s">
        <v>16</v>
      </c>
      <c r="H159" s="20">
        <v>1</v>
      </c>
      <c r="I159" s="52">
        <v>43344</v>
      </c>
      <c r="J159" s="52">
        <v>43344</v>
      </c>
      <c r="K159" s="53"/>
      <c r="L159" s="54"/>
      <c r="M159" s="18"/>
      <c r="N159" s="19"/>
      <c r="O159" s="55">
        <v>900</v>
      </c>
      <c r="P159" s="53"/>
      <c r="Q159" s="72"/>
      <c r="R159" s="73"/>
      <c r="S159" s="74"/>
      <c r="T159" s="74"/>
      <c r="U159" s="124"/>
      <c r="V159" s="75"/>
      <c r="W159" s="75"/>
      <c r="Y159" s="89"/>
      <c r="Z159" s="90"/>
      <c r="AA159" s="89"/>
      <c r="AB159" s="90"/>
    </row>
    <row r="160" ht="16.5" spans="1:28">
      <c r="A160" s="18">
        <v>146</v>
      </c>
      <c r="B160" s="19"/>
      <c r="C160" s="24" t="s">
        <v>83</v>
      </c>
      <c r="D160" s="20"/>
      <c r="E160" s="24"/>
      <c r="F160" s="25"/>
      <c r="G160" s="20" t="s">
        <v>61</v>
      </c>
      <c r="H160" s="20">
        <v>1</v>
      </c>
      <c r="I160" s="52">
        <v>43344</v>
      </c>
      <c r="J160" s="52">
        <v>43344</v>
      </c>
      <c r="K160" s="53">
        <v>6779.29140737281</v>
      </c>
      <c r="L160" s="54">
        <v>6779.29140737281</v>
      </c>
      <c r="M160" s="18"/>
      <c r="N160" s="19"/>
      <c r="O160" s="55">
        <v>0</v>
      </c>
      <c r="P160" s="53"/>
      <c r="Q160" s="72"/>
      <c r="R160" s="73"/>
      <c r="S160" s="74"/>
      <c r="T160" s="74"/>
      <c r="U160" s="124"/>
      <c r="V160" s="75"/>
      <c r="W160" s="75"/>
      <c r="Y160" s="89"/>
      <c r="Z160" s="90"/>
      <c r="AA160" s="89"/>
      <c r="AB160" s="90"/>
    </row>
    <row r="161" ht="24" spans="1:28">
      <c r="A161" s="18">
        <v>147</v>
      </c>
      <c r="B161" s="19"/>
      <c r="C161" s="24" t="s">
        <v>137</v>
      </c>
      <c r="D161" s="20" t="s">
        <v>86</v>
      </c>
      <c r="E161" s="24" t="s">
        <v>225</v>
      </c>
      <c r="F161" s="25"/>
      <c r="G161" s="20" t="s">
        <v>61</v>
      </c>
      <c r="H161" s="20">
        <v>1</v>
      </c>
      <c r="I161" s="52">
        <v>43344</v>
      </c>
      <c r="J161" s="52">
        <v>43344</v>
      </c>
      <c r="K161" s="53">
        <v>23926.9108495511</v>
      </c>
      <c r="L161" s="54">
        <v>23926.9108495511</v>
      </c>
      <c r="M161" s="18"/>
      <c r="N161" s="19"/>
      <c r="O161" s="55">
        <v>0</v>
      </c>
      <c r="P161" s="53"/>
      <c r="Q161" s="72"/>
      <c r="R161" s="73"/>
      <c r="S161" s="74"/>
      <c r="T161" s="74"/>
      <c r="U161" s="124"/>
      <c r="V161" s="75"/>
      <c r="W161" s="75"/>
      <c r="Y161" s="89"/>
      <c r="Z161" s="90"/>
      <c r="AA161" s="89"/>
      <c r="AB161" s="90"/>
    </row>
    <row r="162" ht="24" spans="1:28">
      <c r="A162" s="18">
        <v>148</v>
      </c>
      <c r="B162" s="19"/>
      <c r="C162" s="24" t="s">
        <v>138</v>
      </c>
      <c r="D162" s="20" t="s">
        <v>34</v>
      </c>
      <c r="E162" s="24" t="s">
        <v>225</v>
      </c>
      <c r="F162" s="25"/>
      <c r="G162" s="20" t="s">
        <v>61</v>
      </c>
      <c r="H162" s="20">
        <v>1</v>
      </c>
      <c r="I162" s="52">
        <v>43344</v>
      </c>
      <c r="J162" s="52">
        <v>43344</v>
      </c>
      <c r="K162" s="53">
        <v>623163.100348308</v>
      </c>
      <c r="L162" s="54">
        <v>623163.100348308</v>
      </c>
      <c r="M162" s="18"/>
      <c r="N162" s="19"/>
      <c r="O162" s="55">
        <v>0</v>
      </c>
      <c r="P162" s="53"/>
      <c r="Q162" s="72"/>
      <c r="R162" s="73"/>
      <c r="S162" s="74"/>
      <c r="T162" s="74"/>
      <c r="U162" s="124"/>
      <c r="V162" s="75"/>
      <c r="W162" s="75"/>
      <c r="Y162" s="89"/>
      <c r="Z162" s="90"/>
      <c r="AA162" s="89"/>
      <c r="AB162" s="90"/>
    </row>
    <row r="163" ht="24.75" spans="1:28">
      <c r="A163" s="18">
        <v>149</v>
      </c>
      <c r="B163" s="19"/>
      <c r="C163" s="24" t="s">
        <v>87</v>
      </c>
      <c r="D163" s="20" t="s">
        <v>182</v>
      </c>
      <c r="E163" s="24" t="s">
        <v>225</v>
      </c>
      <c r="F163" s="25"/>
      <c r="G163" s="20" t="s">
        <v>61</v>
      </c>
      <c r="H163" s="20">
        <v>1</v>
      </c>
      <c r="I163" s="52">
        <v>43344</v>
      </c>
      <c r="J163" s="52">
        <v>43344</v>
      </c>
      <c r="K163" s="53">
        <v>596245.325642564</v>
      </c>
      <c r="L163" s="54">
        <v>596245.325642564</v>
      </c>
      <c r="M163" s="18"/>
      <c r="N163" s="19"/>
      <c r="O163" s="55">
        <v>0</v>
      </c>
      <c r="P163" s="53"/>
      <c r="Q163" s="72"/>
      <c r="R163" s="73"/>
      <c r="S163" s="74"/>
      <c r="T163" s="74"/>
      <c r="U163" s="124"/>
      <c r="V163" s="75"/>
      <c r="W163" s="75"/>
      <c r="Y163" s="89"/>
      <c r="Z163" s="90"/>
      <c r="AA163" s="89"/>
      <c r="AB163" s="90"/>
    </row>
    <row r="164" ht="24" spans="1:28">
      <c r="A164" s="18">
        <v>150</v>
      </c>
      <c r="B164" s="19"/>
      <c r="C164" s="24" t="s">
        <v>183</v>
      </c>
      <c r="D164" s="20" t="s">
        <v>90</v>
      </c>
      <c r="E164" s="24" t="s">
        <v>225</v>
      </c>
      <c r="F164" s="25"/>
      <c r="G164" s="20" t="s">
        <v>61</v>
      </c>
      <c r="H164" s="20">
        <v>1</v>
      </c>
      <c r="I164" s="52">
        <v>43344</v>
      </c>
      <c r="J164" s="52">
        <v>43344</v>
      </c>
      <c r="K164" s="53">
        <v>73110.0053736283</v>
      </c>
      <c r="L164" s="54">
        <v>73110.0053736283</v>
      </c>
      <c r="M164" s="18"/>
      <c r="N164" s="19"/>
      <c r="O164" s="55">
        <v>0</v>
      </c>
      <c r="P164" s="53"/>
      <c r="Q164" s="72"/>
      <c r="R164" s="73"/>
      <c r="S164" s="74"/>
      <c r="T164" s="74"/>
      <c r="U164" s="124"/>
      <c r="V164" s="75"/>
      <c r="W164" s="75"/>
      <c r="Y164" s="89"/>
      <c r="Z164" s="90"/>
      <c r="AA164" s="89"/>
      <c r="AB164" s="90"/>
    </row>
    <row r="165" ht="24" spans="1:28">
      <c r="A165" s="18">
        <v>151</v>
      </c>
      <c r="B165" s="19"/>
      <c r="C165" s="24" t="s">
        <v>91</v>
      </c>
      <c r="D165" s="20" t="s">
        <v>92</v>
      </c>
      <c r="E165" s="24" t="s">
        <v>225</v>
      </c>
      <c r="F165" s="25"/>
      <c r="G165" s="20" t="s">
        <v>16</v>
      </c>
      <c r="H165" s="20">
        <v>1</v>
      </c>
      <c r="I165" s="52">
        <v>43344</v>
      </c>
      <c r="J165" s="52">
        <v>43344</v>
      </c>
      <c r="K165" s="53">
        <v>55829.4586489525</v>
      </c>
      <c r="L165" s="54">
        <v>55829.4586489525</v>
      </c>
      <c r="M165" s="18"/>
      <c r="N165" s="19"/>
      <c r="O165" s="55">
        <v>700</v>
      </c>
      <c r="P165" s="53"/>
      <c r="Q165" s="72"/>
      <c r="R165" s="73"/>
      <c r="S165" s="74"/>
      <c r="T165" s="74"/>
      <c r="U165" s="124"/>
      <c r="V165" s="75"/>
      <c r="W165" s="75"/>
      <c r="Y165" s="89"/>
      <c r="Z165" s="90"/>
      <c r="AA165" s="89"/>
      <c r="AB165" s="90"/>
    </row>
    <row r="166" ht="16.5" spans="1:28">
      <c r="A166" s="18">
        <v>152</v>
      </c>
      <c r="B166" s="19"/>
      <c r="C166" s="24" t="s">
        <v>93</v>
      </c>
      <c r="D166" s="20" t="s">
        <v>34</v>
      </c>
      <c r="E166" s="24" t="s">
        <v>254</v>
      </c>
      <c r="F166" s="25" t="s">
        <v>281</v>
      </c>
      <c r="G166" s="20" t="s">
        <v>16</v>
      </c>
      <c r="H166" s="20">
        <v>1</v>
      </c>
      <c r="I166" s="52">
        <v>43344</v>
      </c>
      <c r="J166" s="52">
        <v>43344</v>
      </c>
      <c r="K166" s="53"/>
      <c r="L166" s="54"/>
      <c r="M166" s="18"/>
      <c r="N166" s="19"/>
      <c r="O166" s="55">
        <v>6030</v>
      </c>
      <c r="P166" s="53"/>
      <c r="Q166" s="72"/>
      <c r="R166" s="73"/>
      <c r="S166" s="74"/>
      <c r="T166" s="74"/>
      <c r="U166" s="124"/>
      <c r="V166" s="75"/>
      <c r="W166" s="75"/>
      <c r="Y166" s="89"/>
      <c r="Z166" s="90"/>
      <c r="AA166" s="89"/>
      <c r="AB166" s="90"/>
    </row>
    <row r="167" ht="16.5" spans="1:28">
      <c r="A167" s="18">
        <v>153</v>
      </c>
      <c r="B167" s="19"/>
      <c r="C167" s="24" t="s">
        <v>94</v>
      </c>
      <c r="D167" s="20" t="s">
        <v>95</v>
      </c>
      <c r="E167" s="24" t="s">
        <v>255</v>
      </c>
      <c r="F167" s="25"/>
      <c r="G167" s="20" t="s">
        <v>40</v>
      </c>
      <c r="H167" s="20">
        <v>1</v>
      </c>
      <c r="I167" s="52">
        <v>43344</v>
      </c>
      <c r="J167" s="52">
        <v>43344</v>
      </c>
      <c r="K167" s="53"/>
      <c r="L167" s="54"/>
      <c r="M167" s="18"/>
      <c r="N167" s="19"/>
      <c r="O167" s="55">
        <v>560</v>
      </c>
      <c r="P167" s="53"/>
      <c r="Q167" s="72"/>
      <c r="R167" s="73"/>
      <c r="S167" s="74"/>
      <c r="T167" s="74"/>
      <c r="U167" s="124"/>
      <c r="V167" s="75"/>
      <c r="W167" s="75"/>
      <c r="Y167" s="89"/>
      <c r="Z167" s="90"/>
      <c r="AA167" s="89"/>
      <c r="AB167" s="90"/>
    </row>
    <row r="168" ht="16.5" spans="1:28">
      <c r="A168" s="18">
        <v>154</v>
      </c>
      <c r="B168" s="19"/>
      <c r="C168" s="24" t="s">
        <v>184</v>
      </c>
      <c r="D168" s="20" t="s">
        <v>185</v>
      </c>
      <c r="E168" s="24" t="s">
        <v>254</v>
      </c>
      <c r="F168" s="25" t="s">
        <v>256</v>
      </c>
      <c r="G168" s="20" t="s">
        <v>103</v>
      </c>
      <c r="H168" s="20">
        <v>1</v>
      </c>
      <c r="I168" s="52">
        <v>43344</v>
      </c>
      <c r="J168" s="52">
        <v>43344</v>
      </c>
      <c r="K168" s="53"/>
      <c r="L168" s="54"/>
      <c r="M168" s="18"/>
      <c r="N168" s="19"/>
      <c r="O168" s="55">
        <v>9970</v>
      </c>
      <c r="P168" s="53"/>
      <c r="Q168" s="72"/>
      <c r="R168" s="73"/>
      <c r="S168" s="74"/>
      <c r="T168" s="74"/>
      <c r="U168" s="124"/>
      <c r="V168" s="75"/>
      <c r="W168" s="75"/>
      <c r="Y168" s="89"/>
      <c r="Z168" s="90"/>
      <c r="AA168" s="89"/>
      <c r="AB168" s="90"/>
    </row>
    <row r="169" ht="16.5" spans="1:28">
      <c r="A169" s="18">
        <v>155</v>
      </c>
      <c r="B169" s="19"/>
      <c r="C169" s="24" t="s">
        <v>186</v>
      </c>
      <c r="D169" s="20" t="s">
        <v>187</v>
      </c>
      <c r="E169" s="24" t="s">
        <v>254</v>
      </c>
      <c r="F169" s="25" t="s">
        <v>103</v>
      </c>
      <c r="G169" s="20" t="s">
        <v>188</v>
      </c>
      <c r="H169" s="20">
        <v>106.6</v>
      </c>
      <c r="I169" s="52">
        <v>43344</v>
      </c>
      <c r="J169" s="52">
        <v>43344</v>
      </c>
      <c r="K169" s="53"/>
      <c r="L169" s="54"/>
      <c r="M169" s="18"/>
      <c r="N169" s="19"/>
      <c r="O169" s="55">
        <v>840</v>
      </c>
      <c r="P169" s="53"/>
      <c r="Q169" s="72"/>
      <c r="R169" s="73"/>
      <c r="S169" s="74"/>
      <c r="T169" s="74"/>
      <c r="U169" s="75"/>
      <c r="V169" s="75"/>
      <c r="W169" s="75"/>
      <c r="Y169" s="89"/>
      <c r="Z169" s="90"/>
      <c r="AA169" s="89"/>
      <c r="AB169" s="90"/>
    </row>
    <row r="170" ht="16.5" spans="1:28">
      <c r="A170" s="18">
        <v>156</v>
      </c>
      <c r="B170" s="19"/>
      <c r="C170" s="24" t="s">
        <v>189</v>
      </c>
      <c r="D170" s="20" t="s">
        <v>190</v>
      </c>
      <c r="E170" s="24"/>
      <c r="F170" s="25"/>
      <c r="G170" s="20" t="s">
        <v>40</v>
      </c>
      <c r="H170" s="20">
        <v>1</v>
      </c>
      <c r="I170" s="52">
        <v>43344</v>
      </c>
      <c r="J170" s="52">
        <v>43344</v>
      </c>
      <c r="K170" s="53"/>
      <c r="L170" s="54"/>
      <c r="M170" s="18"/>
      <c r="N170" s="19"/>
      <c r="O170" s="55">
        <v>160</v>
      </c>
      <c r="P170" s="53"/>
      <c r="Q170" s="72"/>
      <c r="R170" s="73"/>
      <c r="S170" s="74"/>
      <c r="T170" s="74"/>
      <c r="U170" s="75"/>
      <c r="V170" s="75"/>
      <c r="W170" s="75"/>
      <c r="Y170" s="89"/>
      <c r="Z170" s="90"/>
      <c r="AA170" s="89"/>
      <c r="AB170" s="90"/>
    </row>
    <row r="171" ht="16.5" spans="1:28">
      <c r="A171" s="18">
        <v>157</v>
      </c>
      <c r="B171" s="19"/>
      <c r="C171" s="24" t="s">
        <v>191</v>
      </c>
      <c r="D171" s="20" t="s">
        <v>192</v>
      </c>
      <c r="E171" s="24"/>
      <c r="F171" s="25"/>
      <c r="G171" s="20" t="s">
        <v>193</v>
      </c>
      <c r="H171" s="20">
        <v>1</v>
      </c>
      <c r="I171" s="52">
        <v>43344</v>
      </c>
      <c r="J171" s="52">
        <v>43344</v>
      </c>
      <c r="K171" s="53"/>
      <c r="L171" s="54"/>
      <c r="M171" s="18"/>
      <c r="N171" s="19"/>
      <c r="O171" s="55">
        <v>1460</v>
      </c>
      <c r="P171" s="53"/>
      <c r="Q171" s="72"/>
      <c r="R171" s="73"/>
      <c r="S171" s="74"/>
      <c r="T171" s="74"/>
      <c r="U171" s="75"/>
      <c r="V171" s="75"/>
      <c r="W171" s="75"/>
      <c r="Y171" s="89"/>
      <c r="Z171" s="90"/>
      <c r="AA171" s="89"/>
      <c r="AB171" s="90"/>
    </row>
    <row r="172" s="3" customFormat="1" ht="16.5" spans="1:28">
      <c r="A172" s="18">
        <v>158</v>
      </c>
      <c r="B172" s="19"/>
      <c r="C172" s="24" t="s">
        <v>194</v>
      </c>
      <c r="D172" s="20"/>
      <c r="E172" s="24" t="s">
        <v>263</v>
      </c>
      <c r="F172" s="25"/>
      <c r="G172" s="20" t="s">
        <v>19</v>
      </c>
      <c r="H172" s="20">
        <v>1</v>
      </c>
      <c r="I172" s="52">
        <v>43344</v>
      </c>
      <c r="J172" s="52">
        <v>43344</v>
      </c>
      <c r="K172" s="53"/>
      <c r="L172" s="54"/>
      <c r="M172" s="18"/>
      <c r="N172" s="19"/>
      <c r="O172" s="55">
        <v>3310</v>
      </c>
      <c r="P172" s="53"/>
      <c r="Q172" s="72"/>
      <c r="R172" s="125" t="s">
        <v>291</v>
      </c>
      <c r="S172" s="74"/>
      <c r="T172" s="74">
        <f>S172</f>
        <v>0</v>
      </c>
      <c r="U172" s="75"/>
      <c r="V172" s="80"/>
      <c r="W172" s="80"/>
      <c r="Y172" s="91"/>
      <c r="Z172" s="92"/>
      <c r="AA172" s="91"/>
      <c r="AB172" s="92"/>
    </row>
    <row r="173" s="3" customFormat="1" ht="16.5" spans="1:28">
      <c r="A173" s="27">
        <v>159</v>
      </c>
      <c r="B173" s="100"/>
      <c r="C173" s="29" t="s">
        <v>292</v>
      </c>
      <c r="D173" s="30" t="s">
        <v>293</v>
      </c>
      <c r="E173" s="31" t="s">
        <v>260</v>
      </c>
      <c r="F173" s="32" t="s">
        <v>261</v>
      </c>
      <c r="G173" s="30" t="s">
        <v>188</v>
      </c>
      <c r="H173" s="30">
        <v>514.55</v>
      </c>
      <c r="I173" s="57">
        <v>43344</v>
      </c>
      <c r="J173" s="57">
        <v>43344</v>
      </c>
      <c r="K173" s="58"/>
      <c r="L173" s="59"/>
      <c r="M173" s="110"/>
      <c r="N173" s="100"/>
      <c r="O173" s="60"/>
      <c r="P173" s="111"/>
      <c r="Q173" s="126"/>
      <c r="R173" s="99" t="s">
        <v>252</v>
      </c>
      <c r="S173" s="81">
        <f>10.07*0.5*H173</f>
        <v>2590.75925</v>
      </c>
      <c r="T173" s="127">
        <f t="shared" ref="T173:T175" si="1">S173*2</f>
        <v>5181.5185</v>
      </c>
      <c r="U173" s="80"/>
      <c r="V173" s="80"/>
      <c r="W173" s="80"/>
      <c r="Y173" s="91"/>
      <c r="Z173" s="92"/>
      <c r="AA173" s="91"/>
      <c r="AB173" s="92"/>
    </row>
    <row r="174" s="3" customFormat="1" ht="16.5" spans="1:28">
      <c r="A174" s="27">
        <v>160</v>
      </c>
      <c r="B174" s="100"/>
      <c r="C174" s="29" t="s">
        <v>294</v>
      </c>
      <c r="D174" s="30" t="s">
        <v>295</v>
      </c>
      <c r="E174" s="29" t="s">
        <v>263</v>
      </c>
      <c r="F174" s="32" t="s">
        <v>264</v>
      </c>
      <c r="G174" s="30" t="s">
        <v>188</v>
      </c>
      <c r="H174" s="30">
        <v>8.73</v>
      </c>
      <c r="I174" s="57">
        <v>43344</v>
      </c>
      <c r="J174" s="57">
        <v>43344</v>
      </c>
      <c r="K174" s="58"/>
      <c r="L174" s="59"/>
      <c r="M174" s="110"/>
      <c r="N174" s="100"/>
      <c r="O174" s="60"/>
      <c r="P174" s="111"/>
      <c r="Q174" s="126"/>
      <c r="R174" s="99" t="s">
        <v>252</v>
      </c>
      <c r="S174" s="81">
        <f>4.95*H174</f>
        <v>43.2135</v>
      </c>
      <c r="T174" s="127">
        <f t="shared" si="1"/>
        <v>86.427</v>
      </c>
      <c r="U174" s="80"/>
      <c r="V174" s="80"/>
      <c r="W174" s="80"/>
      <c r="Y174" s="91"/>
      <c r="Z174" s="92"/>
      <c r="AA174" s="91"/>
      <c r="AB174" s="92"/>
    </row>
    <row r="175" s="3" customFormat="1" ht="16.5" spans="1:28">
      <c r="A175" s="27">
        <v>161</v>
      </c>
      <c r="B175" s="100"/>
      <c r="C175" s="29" t="s">
        <v>296</v>
      </c>
      <c r="D175" s="30" t="s">
        <v>297</v>
      </c>
      <c r="E175" s="29" t="s">
        <v>263</v>
      </c>
      <c r="F175" s="32" t="s">
        <v>271</v>
      </c>
      <c r="G175" s="30" t="s">
        <v>188</v>
      </c>
      <c r="H175" s="30">
        <v>20.4</v>
      </c>
      <c r="I175" s="57">
        <v>43344</v>
      </c>
      <c r="J175" s="57">
        <v>43344</v>
      </c>
      <c r="K175" s="58"/>
      <c r="L175" s="59"/>
      <c r="M175" s="110"/>
      <c r="N175" s="100"/>
      <c r="O175" s="60"/>
      <c r="P175" s="111"/>
      <c r="Q175" s="126"/>
      <c r="R175" s="99" t="s">
        <v>252</v>
      </c>
      <c r="S175" s="81">
        <f>4.95*H175</f>
        <v>100.98</v>
      </c>
      <c r="T175" s="127">
        <f t="shared" si="1"/>
        <v>201.96</v>
      </c>
      <c r="U175" s="80"/>
      <c r="V175" s="80"/>
      <c r="W175" s="80"/>
      <c r="Y175" s="91"/>
      <c r="Z175" s="92"/>
      <c r="AA175" s="91"/>
      <c r="AB175" s="92"/>
    </row>
    <row r="176" s="3" customFormat="1" ht="16.5" spans="1:28">
      <c r="A176" s="27">
        <v>162</v>
      </c>
      <c r="B176" s="100"/>
      <c r="C176" s="29" t="s">
        <v>298</v>
      </c>
      <c r="D176" s="30" t="s">
        <v>299</v>
      </c>
      <c r="E176" s="29" t="s">
        <v>263</v>
      </c>
      <c r="F176" s="32" t="s">
        <v>257</v>
      </c>
      <c r="G176" s="30" t="s">
        <v>188</v>
      </c>
      <c r="H176" s="30">
        <v>244.42</v>
      </c>
      <c r="I176" s="57">
        <v>43344</v>
      </c>
      <c r="J176" s="57">
        <v>43344</v>
      </c>
      <c r="K176" s="58"/>
      <c r="L176" s="59"/>
      <c r="M176" s="110"/>
      <c r="N176" s="100"/>
      <c r="O176" s="60"/>
      <c r="P176" s="111"/>
      <c r="Q176" s="126"/>
      <c r="R176" s="99" t="s">
        <v>252</v>
      </c>
      <c r="S176" s="81">
        <f>57.36*0.5*0.5*H176</f>
        <v>3504.9828</v>
      </c>
      <c r="T176" s="127">
        <f>S176</f>
        <v>3504.9828</v>
      </c>
      <c r="U176" s="80"/>
      <c r="V176" s="80"/>
      <c r="W176" s="80"/>
      <c r="Y176" s="91"/>
      <c r="Z176" s="92"/>
      <c r="AA176" s="91"/>
      <c r="AB176" s="92"/>
    </row>
    <row r="177" ht="16.5" spans="1:28">
      <c r="A177" s="18">
        <v>163</v>
      </c>
      <c r="B177" s="19"/>
      <c r="C177" s="24" t="s">
        <v>104</v>
      </c>
      <c r="D177" s="20" t="s">
        <v>195</v>
      </c>
      <c r="E177" s="24" t="s">
        <v>254</v>
      </c>
      <c r="F177" s="25" t="s">
        <v>257</v>
      </c>
      <c r="G177" s="20" t="s">
        <v>40</v>
      </c>
      <c r="H177" s="20">
        <v>6</v>
      </c>
      <c r="I177" s="52">
        <v>43344</v>
      </c>
      <c r="J177" s="52">
        <v>43344</v>
      </c>
      <c r="K177" s="53"/>
      <c r="L177" s="54"/>
      <c r="M177" s="18"/>
      <c r="N177" s="19"/>
      <c r="O177" s="55">
        <v>260</v>
      </c>
      <c r="P177" s="53"/>
      <c r="Q177" s="72"/>
      <c r="R177" s="73"/>
      <c r="S177" s="74"/>
      <c r="T177" s="74"/>
      <c r="U177" s="75"/>
      <c r="V177" s="75"/>
      <c r="W177" s="75"/>
      <c r="Y177" s="89"/>
      <c r="Z177" s="90"/>
      <c r="AA177" s="89"/>
      <c r="AB177" s="90"/>
    </row>
    <row r="178" ht="16.5" spans="1:28">
      <c r="A178" s="18">
        <v>164</v>
      </c>
      <c r="B178" s="19"/>
      <c r="C178" s="24" t="s">
        <v>106</v>
      </c>
      <c r="D178" s="20" t="s">
        <v>107</v>
      </c>
      <c r="E178" s="24" t="s">
        <v>254</v>
      </c>
      <c r="F178" s="25" t="s">
        <v>272</v>
      </c>
      <c r="G178" s="20" t="s">
        <v>40</v>
      </c>
      <c r="H178" s="20">
        <v>1</v>
      </c>
      <c r="I178" s="52">
        <v>43344</v>
      </c>
      <c r="J178" s="52">
        <v>43344</v>
      </c>
      <c r="K178" s="53"/>
      <c r="L178" s="54"/>
      <c r="M178" s="18"/>
      <c r="N178" s="19"/>
      <c r="O178" s="55">
        <v>2170</v>
      </c>
      <c r="P178" s="53"/>
      <c r="Q178" s="72"/>
      <c r="R178" s="73"/>
      <c r="S178" s="74"/>
      <c r="T178" s="74"/>
      <c r="U178" s="75"/>
      <c r="V178" s="75"/>
      <c r="W178" s="75"/>
      <c r="Y178" s="89"/>
      <c r="Z178" s="90"/>
      <c r="AA178" s="89"/>
      <c r="AB178" s="90"/>
    </row>
    <row r="179" ht="16.5" spans="1:28">
      <c r="A179" s="18">
        <v>165</v>
      </c>
      <c r="B179" s="19"/>
      <c r="C179" s="24" t="s">
        <v>108</v>
      </c>
      <c r="D179" s="20" t="s">
        <v>109</v>
      </c>
      <c r="E179" s="24"/>
      <c r="F179" s="25"/>
      <c r="G179" s="20" t="s">
        <v>40</v>
      </c>
      <c r="H179" s="20">
        <v>1</v>
      </c>
      <c r="I179" s="52">
        <v>43344</v>
      </c>
      <c r="J179" s="52">
        <v>43344</v>
      </c>
      <c r="K179" s="53"/>
      <c r="L179" s="54"/>
      <c r="M179" s="18"/>
      <c r="N179" s="19"/>
      <c r="O179" s="55">
        <v>50</v>
      </c>
      <c r="P179" s="53"/>
      <c r="Q179" s="72"/>
      <c r="R179" s="73"/>
      <c r="S179" s="74"/>
      <c r="T179" s="74"/>
      <c r="U179" s="75"/>
      <c r="V179" s="75"/>
      <c r="W179" s="75"/>
      <c r="Y179" s="89"/>
      <c r="Z179" s="90"/>
      <c r="AA179" s="89"/>
      <c r="AB179" s="90"/>
    </row>
    <row r="180" ht="16.5" spans="1:28">
      <c r="A180" s="18">
        <v>166</v>
      </c>
      <c r="B180" s="19"/>
      <c r="C180" s="24" t="s">
        <v>110</v>
      </c>
      <c r="D180" s="20"/>
      <c r="E180" s="24" t="s">
        <v>273</v>
      </c>
      <c r="F180" s="25"/>
      <c r="G180" s="20" t="s">
        <v>40</v>
      </c>
      <c r="H180" s="20">
        <v>1</v>
      </c>
      <c r="I180" s="52">
        <v>43344</v>
      </c>
      <c r="J180" s="52">
        <v>43344</v>
      </c>
      <c r="K180" s="53"/>
      <c r="L180" s="54"/>
      <c r="M180" s="18"/>
      <c r="N180" s="19"/>
      <c r="O180" s="55">
        <v>400</v>
      </c>
      <c r="P180" s="53"/>
      <c r="Q180" s="72"/>
      <c r="R180" s="73"/>
      <c r="S180" s="74"/>
      <c r="T180" s="74"/>
      <c r="U180" s="75"/>
      <c r="V180" s="75"/>
      <c r="W180" s="75"/>
      <c r="Y180" s="89"/>
      <c r="Z180" s="90"/>
      <c r="AA180" s="89"/>
      <c r="AB180" s="90"/>
    </row>
    <row r="181" ht="16.5" spans="1:28">
      <c r="A181" s="18">
        <v>167</v>
      </c>
      <c r="B181" s="19"/>
      <c r="C181" s="24" t="s">
        <v>111</v>
      </c>
      <c r="D181" s="20" t="s">
        <v>112</v>
      </c>
      <c r="E181" s="24"/>
      <c r="F181" s="25"/>
      <c r="G181" s="20" t="s">
        <v>40</v>
      </c>
      <c r="H181" s="20">
        <v>1</v>
      </c>
      <c r="I181" s="52">
        <v>43344</v>
      </c>
      <c r="J181" s="52">
        <v>43344</v>
      </c>
      <c r="K181" s="53"/>
      <c r="L181" s="54"/>
      <c r="M181" s="18"/>
      <c r="N181" s="19"/>
      <c r="O181" s="55">
        <v>25</v>
      </c>
      <c r="P181" s="53"/>
      <c r="Q181" s="72"/>
      <c r="R181" s="73"/>
      <c r="S181" s="74"/>
      <c r="T181" s="74"/>
      <c r="U181" s="75"/>
      <c r="V181" s="75"/>
      <c r="W181" s="75"/>
      <c r="Y181" s="89"/>
      <c r="Z181" s="90"/>
      <c r="AA181" s="89"/>
      <c r="AB181" s="90"/>
    </row>
    <row r="182" ht="16.5" spans="1:28">
      <c r="A182" s="18"/>
      <c r="B182" s="19"/>
      <c r="C182" s="24"/>
      <c r="D182" s="20"/>
      <c r="E182" s="24"/>
      <c r="F182" s="25"/>
      <c r="G182" s="20"/>
      <c r="H182" s="20"/>
      <c r="I182" s="52"/>
      <c r="J182" s="52"/>
      <c r="K182" s="53"/>
      <c r="L182" s="54"/>
      <c r="M182" s="18"/>
      <c r="N182" s="19"/>
      <c r="O182" s="55"/>
      <c r="P182" s="53"/>
      <c r="Q182" s="72"/>
      <c r="R182" s="73"/>
      <c r="S182" s="74"/>
      <c r="T182" s="74"/>
      <c r="U182" s="75"/>
      <c r="V182" s="75"/>
      <c r="W182" s="75"/>
      <c r="Y182" s="89"/>
      <c r="Z182" s="90"/>
      <c r="AA182" s="89"/>
      <c r="AB182" s="90"/>
    </row>
    <row r="183" ht="16.5" spans="1:28">
      <c r="A183" s="18"/>
      <c r="B183" s="19"/>
      <c r="C183" s="24"/>
      <c r="D183" s="20"/>
      <c r="E183" s="24"/>
      <c r="F183" s="25"/>
      <c r="G183" s="20"/>
      <c r="H183" s="20"/>
      <c r="I183" s="52"/>
      <c r="J183" s="52"/>
      <c r="K183" s="112"/>
      <c r="L183" s="46"/>
      <c r="M183" s="18"/>
      <c r="N183" s="19"/>
      <c r="O183" s="55"/>
      <c r="P183" s="53"/>
      <c r="Q183" s="72"/>
      <c r="R183" s="73"/>
      <c r="S183" s="74"/>
      <c r="T183" s="74"/>
      <c r="U183" s="75"/>
      <c r="V183" s="75"/>
      <c r="W183" s="75"/>
      <c r="Y183" s="89"/>
      <c r="Z183" s="90"/>
      <c r="AA183" s="89"/>
      <c r="AB183" s="90"/>
    </row>
    <row r="184" spans="1:28">
      <c r="A184" s="101"/>
      <c r="B184" s="102"/>
      <c r="C184" s="103" t="s">
        <v>196</v>
      </c>
      <c r="D184" s="104"/>
      <c r="E184" s="104"/>
      <c r="F184" s="104"/>
      <c r="G184" s="104"/>
      <c r="H184" s="104"/>
      <c r="I184" s="104"/>
      <c r="J184" s="104"/>
      <c r="K184" s="113">
        <f>K128+K70+K9</f>
        <v>19454541.54</v>
      </c>
      <c r="L184" s="113">
        <f>L128+L70+L9</f>
        <v>19454541.54</v>
      </c>
      <c r="M184" s="114"/>
      <c r="N184" s="113"/>
      <c r="O184" s="115">
        <f>ROUND(SUM(O3:O183),-2)</f>
        <v>1652100</v>
      </c>
      <c r="P184" s="94"/>
      <c r="Q184" s="128"/>
      <c r="R184" s="129"/>
      <c r="S184" s="130"/>
      <c r="T184" s="130"/>
      <c r="U184" s="131"/>
      <c r="V184" s="131"/>
      <c r="W184" s="131"/>
      <c r="Y184" s="89"/>
      <c r="Z184" s="136"/>
      <c r="AA184" s="89"/>
      <c r="AB184" s="136"/>
    </row>
    <row r="185" ht="16.5" spans="1:28">
      <c r="A185" s="101"/>
      <c r="B185" s="102"/>
      <c r="C185" s="103" t="s">
        <v>198</v>
      </c>
      <c r="D185" s="104"/>
      <c r="E185" s="104"/>
      <c r="F185" s="104"/>
      <c r="G185" s="104"/>
      <c r="H185" s="104"/>
      <c r="I185" s="104"/>
      <c r="J185" s="104"/>
      <c r="K185" s="112"/>
      <c r="L185" s="116"/>
      <c r="M185" s="117"/>
      <c r="N185" s="112"/>
      <c r="O185" s="118">
        <f>ROUND(1015700-S185,-2)</f>
        <v>1000800</v>
      </c>
      <c r="P185" s="53"/>
      <c r="Q185" s="72"/>
      <c r="R185" s="129"/>
      <c r="S185" s="130">
        <f>SUM(S10:S184)</f>
        <v>14929.71555</v>
      </c>
      <c r="T185" s="130">
        <f>SUM(T10:T184)</f>
        <v>20660.1683</v>
      </c>
      <c r="U185" s="132">
        <f>O188-S185</f>
        <v>-14929.71555</v>
      </c>
      <c r="V185" s="132"/>
      <c r="W185" s="132"/>
      <c r="Y185" s="89"/>
      <c r="Z185" s="136"/>
      <c r="AA185" s="89"/>
      <c r="AB185" s="136"/>
    </row>
    <row r="186" ht="16.5" spans="1:28">
      <c r="A186" s="105"/>
      <c r="B186" s="106"/>
      <c r="C186" s="107" t="s">
        <v>199</v>
      </c>
      <c r="D186" s="108"/>
      <c r="E186" s="108"/>
      <c r="F186" s="108"/>
      <c r="G186" s="108"/>
      <c r="H186" s="108"/>
      <c r="I186" s="108"/>
      <c r="J186" s="108"/>
      <c r="K186" s="119"/>
      <c r="L186" s="120"/>
      <c r="M186" s="121"/>
      <c r="N186" s="119"/>
      <c r="O186" s="122">
        <f>O184-O185</f>
        <v>651300</v>
      </c>
      <c r="P186" s="123"/>
      <c r="Q186" s="133"/>
      <c r="R186" s="134"/>
      <c r="S186" s="130"/>
      <c r="T186" s="130"/>
      <c r="U186" s="132"/>
      <c r="V186" s="132"/>
      <c r="W186" s="132"/>
      <c r="Y186" s="137"/>
      <c r="Z186" s="138" t="str">
        <f>IF(K186-Y186=0,"OK","F")</f>
        <v>OK</v>
      </c>
      <c r="AA186" s="137"/>
      <c r="AB186" s="138" t="str">
        <f>IF(L186-AA186=0,"OK","F")</f>
        <v>OK</v>
      </c>
    </row>
    <row r="188" spans="1:24">
      <c r="A188" s="109" t="s">
        <v>300</v>
      </c>
      <c r="R188" s="6"/>
      <c r="S188" s="63"/>
      <c r="T188" s="63"/>
      <c r="U188" s="135"/>
      <c r="V188" s="135"/>
      <c r="W188" s="135"/>
      <c r="X188" s="135"/>
    </row>
    <row r="189" spans="1:1">
      <c r="A189" s="109" t="s">
        <v>301</v>
      </c>
    </row>
  </sheetData>
  <autoFilter xmlns:etc="http://www.wps.cn/officeDocument/2017/etCustomData" ref="A1:U181" etc:filterBottomFollowUsedRange="0">
    <extLst/>
  </autoFilter>
  <mergeCells count="21">
    <mergeCell ref="A1:L1"/>
    <mergeCell ref="A2:L2"/>
    <mergeCell ref="A5:L5"/>
    <mergeCell ref="A8:C8"/>
    <mergeCell ref="A9:C9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M6:M7"/>
    <mergeCell ref="O6:O7"/>
    <mergeCell ref="P6:P7"/>
    <mergeCell ref="Q6:Q7"/>
    <mergeCell ref="R6:R7"/>
    <mergeCell ref="S6:S7"/>
  </mergeCells>
  <printOptions horizontalCentered="1"/>
  <pageMargins left="0.314583333333333" right="0.314583333333333" top="0.550694444444444" bottom="0.550694444444444" header="0.314583333333333" footer="0.314583333333333"/>
  <pageSetup paperSize="9" scale="85" fitToHeight="0" orientation="landscape" blackAndWhite="1" horizontalDpi="600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转让标的明细清单</vt:lpstr>
      <vt:lpstr>8.13计算过程机器设备 (未剔除)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新星</dc:creator>
  <cp:lastModifiedBy>恬小妞</cp:lastModifiedBy>
  <dcterms:created xsi:type="dcterms:W3CDTF">2025-07-15T01:05:00Z</dcterms:created>
  <dcterms:modified xsi:type="dcterms:W3CDTF">2025-09-17T07:10:20Z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86655A8B3E64457CAFF8E806CF4E304F_13</vt:lpwstr>
  </property>
  <property fmtid="{D5CDD505-2E9C-101B-9397-08002B2CF9AE}" pid="3" name="KSOProductBuildVer">
    <vt:lpwstr>2052-12.1.0.22529</vt:lpwstr>
  </property>
</Properties>
</file>